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tabRatio="741" activeTab="4"/>
  </bookViews>
  <sheets>
    <sheet name="CN HH ban hanh" sheetId="1" r:id="rId1"/>
    <sheet name="CN TP ban hanh" sheetId="2" r:id="rId2"/>
    <sheet name="CN MT ban hanh" sheetId="3" r:id="rId3"/>
    <sheet name="CNSH ban hanh" sheetId="4" r:id="rId4"/>
    <sheet name="CN TP" sheetId="5" r:id="rId5"/>
    <sheet name="CN MT" sheetId="6" r:id="rId6"/>
    <sheet name="CNHH" sheetId="7" r:id="rId7"/>
    <sheet name="CNSH" sheetId="8" r:id="rId8"/>
  </sheets>
  <definedNames>
    <definedName name="_xlnm.Print_Titles" localSheetId="5">'CN MT'!$6:$7</definedName>
    <definedName name="_xlnm.Print_Titles" localSheetId="2">'CN MT ban hanh'!$7:$8</definedName>
    <definedName name="_xlnm.Print_Titles" localSheetId="4">'CN TP'!$6:$7</definedName>
    <definedName name="_xlnm.Print_Titles" localSheetId="1">'CN TP ban hanh'!$7:$8</definedName>
  </definedNames>
  <calcPr fullCalcOnLoad="1"/>
</workbook>
</file>

<file path=xl/sharedStrings.xml><?xml version="1.0" encoding="utf-8"?>
<sst xmlns="http://schemas.openxmlformats.org/spreadsheetml/2006/main" count="1161" uniqueCount="278">
  <si>
    <t>TRƯỜNG ĐẠI HỌC  LẠC HỒNG</t>
  </si>
  <si>
    <t>CHƯƠNG TRÌNH ĐÀO TẠO THEO HỌC CHẾ TÍN CHỈ NIÊN KHÓA 2014 - 2019</t>
  </si>
  <si>
    <t>Mã MH</t>
  </si>
  <si>
    <t xml:space="preserve">Môn học </t>
  </si>
  <si>
    <t xml:space="preserve">Số tín chỉ </t>
  </si>
  <si>
    <t xml:space="preserve">Số 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</si>
  <si>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</si>
  <si>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</si>
  <si>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</si>
  <si>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</si>
  <si>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</si>
  <si>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</si>
  <si>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</si>
  <si>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</si>
  <si>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</si>
  <si>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</si>
  <si>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Kỹ năng giao tiếp</t>
  </si>
  <si>
    <t>Thực tập cơ sở</t>
  </si>
  <si>
    <t>mới thêm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</si>
  <si>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</si>
  <si>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</si>
  <si>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</si>
  <si>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</si>
  <si>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</si>
  <si>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</si>
  <si>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</si>
  <si>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</si>
  <si>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Cũ: HK1</t>
  </si>
  <si>
    <t>Hoá vô cơ</t>
  </si>
  <si>
    <t>Hóa hữu cơ</t>
  </si>
  <si>
    <t>TỔNG CỘNG HỌC KỲ 2</t>
  </si>
  <si>
    <t>Giáo dục thể chất 3</t>
  </si>
  <si>
    <t>Toán B3</t>
  </si>
  <si>
    <t>TOEIC 2</t>
  </si>
  <si>
    <t>Hoá phân tích</t>
  </si>
  <si>
    <t>cũ: HK4</t>
  </si>
  <si>
    <t>Quá trình và thiết bị công nghệ 1</t>
  </si>
  <si>
    <t>Thí nghiệm hóa hữu cơ</t>
  </si>
  <si>
    <t>Thí nghiệm hóa vô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</si>
  <si>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</si>
  <si>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</si>
  <si>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</si>
  <si>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</si>
  <si>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</si>
  <si>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cũ: HK5</t>
  </si>
  <si>
    <t>Quá trình và thiết bị công nghệ 2</t>
  </si>
  <si>
    <t>Hình họa kỹ thuật</t>
  </si>
  <si>
    <t>Dược động học</t>
  </si>
  <si>
    <t>TỔNG CỘNG HỌC KỲ 4</t>
  </si>
  <si>
    <t>Xác suất thống kê</t>
  </si>
  <si>
    <t>TOEIC 4</t>
  </si>
  <si>
    <t>Thí nghiệm hoá lý</t>
  </si>
  <si>
    <t>Thực tập kỹ thuật</t>
  </si>
  <si>
    <t>Thiết kế thí nghiệm và xử lý số liệu</t>
  </si>
  <si>
    <t>đổi tên môn học</t>
  </si>
  <si>
    <t>TỔNG CỘNG HỌC KỲ 5</t>
  </si>
  <si>
    <t>Công nghệ sản xuất các sản phẩm tẩy rửa</t>
  </si>
  <si>
    <t>Thực tập quá trình và công nghệ</t>
  </si>
  <si>
    <t>Công nghệ hóa mỹ phẩm</t>
  </si>
  <si>
    <t>Kỹ thuật môi trường</t>
  </si>
  <si>
    <t>Lưu biến học</t>
  </si>
  <si>
    <t>TỔNG CỘNG HỌC KỲ 6</t>
  </si>
  <si>
    <t>Công nghệ chất màu tự nhiên</t>
  </si>
  <si>
    <t>Công nghệ hợp chất thiên nhiên</t>
  </si>
  <si>
    <t>Thí nghiệm chuyên đề tổng hợp hợp chất thiên nhiên</t>
  </si>
  <si>
    <t>Công nghệ nano</t>
  </si>
  <si>
    <t>Công nghệ sản xuất phân bón</t>
  </si>
  <si>
    <t>Các phương pháp phân tích hiện đại</t>
  </si>
  <si>
    <t>Thí nghiệm chuyên đề tổng hợp nano</t>
  </si>
  <si>
    <t>Thí nghiệm chuyên đề hóa mỹ phẩm</t>
  </si>
  <si>
    <t>TỔNG CỘNG HỌC KỲ 7</t>
  </si>
  <si>
    <t>Một số phương pháp phân tích bằng quang phổ</t>
  </si>
  <si>
    <t>Thí nghiệm chuyên đề sản xuất chất tẩy rửa</t>
  </si>
  <si>
    <t>Ăn mòn và bảo vệ vật liệu</t>
  </si>
  <si>
    <t>Công nghệ hóa hương liệu</t>
  </si>
  <si>
    <t>Cơ sở tổng hợp hóa dược</t>
  </si>
  <si>
    <t>Công nghệ chế biến các sản phẩm dầu mỏ</t>
  </si>
  <si>
    <t>Công nghệ nhuộm - in</t>
  </si>
  <si>
    <t>Công nghệ sản xuất sơn</t>
  </si>
  <si>
    <t>Công nghệ vật liệu composite</t>
  </si>
  <si>
    <t>Marketing cơ bản</t>
  </si>
  <si>
    <t>Quản lý nhân sự</t>
  </si>
  <si>
    <t>Kinh tế doanh nghiệp</t>
  </si>
  <si>
    <t>TỔNG CỘNG HỌC KỲ 8</t>
  </si>
  <si>
    <t>88888</t>
  </si>
  <si>
    <t>TỔNG CỘNG HỌC KỲ 9</t>
  </si>
  <si>
    <t>TỔNG CỘNG TOÀN KHÓA</t>
  </si>
  <si>
    <t>Tính toán thiết kế thiết bị</t>
  </si>
  <si>
    <t>Công nghệ hóa lọc dầu</t>
  </si>
  <si>
    <t xml:space="preserve">Hoá lý </t>
  </si>
  <si>
    <t>Hoá lý</t>
  </si>
  <si>
    <t>Tư tưởng Hồ Chí Minh</t>
  </si>
  <si>
    <t>122018</t>
  </si>
  <si>
    <t>Công nghệ sinh học môi trường</t>
  </si>
  <si>
    <t>122008</t>
  </si>
  <si>
    <t>122012</t>
  </si>
  <si>
    <t>Thí nghiệm vi sinh vật kỹ thuật môi trường</t>
  </si>
  <si>
    <t>Môn mới</t>
  </si>
  <si>
    <t>Hóa kỹ thuật môi trường</t>
  </si>
  <si>
    <t>122017</t>
  </si>
  <si>
    <t>Con người và môi trường</t>
  </si>
  <si>
    <t>122023</t>
  </si>
  <si>
    <t>Đa dạng sinh học</t>
  </si>
  <si>
    <t>122024</t>
  </si>
  <si>
    <t>Anh văn chuyên ngành - CNMT</t>
  </si>
  <si>
    <t>122014</t>
  </si>
  <si>
    <t>Thí nghiệm Hóa kỹ thuật môi trường</t>
  </si>
  <si>
    <t>TOEIC 5</t>
  </si>
  <si>
    <t>122026</t>
  </si>
  <si>
    <t>Kỹ thuật xử lý ô nhiễm không khí</t>
  </si>
  <si>
    <t>117060</t>
  </si>
  <si>
    <t>122028</t>
  </si>
  <si>
    <t>122029</t>
  </si>
  <si>
    <t>122030</t>
  </si>
  <si>
    <t>Kỹ thuật xử lý ô nhiễm đất</t>
  </si>
  <si>
    <t>122031</t>
  </si>
  <si>
    <t>Phân tích hệ thống môi trường</t>
  </si>
  <si>
    <t>122025</t>
  </si>
  <si>
    <t>Quản lý và xử lý chất thải rắn &amp; chất thải nguy hại</t>
  </si>
  <si>
    <t>122032</t>
  </si>
  <si>
    <t>Quản lý chất lượng môi trường</t>
  </si>
  <si>
    <t>122033</t>
  </si>
  <si>
    <t>Thí nghiệm xử lý khí thải và chất thải rắn</t>
  </si>
  <si>
    <t>122040</t>
  </si>
  <si>
    <t>Kỹ thuật xử lý nước thải</t>
  </si>
  <si>
    <t>122035</t>
  </si>
  <si>
    <t>GIS &amp; ứng dụng</t>
  </si>
  <si>
    <t>122037</t>
  </si>
  <si>
    <t xml:space="preserve">Quản lý môi trường đô thị &amp; KCN </t>
  </si>
  <si>
    <t>122038</t>
  </si>
  <si>
    <t>Quản lý tài nguyên rừng</t>
  </si>
  <si>
    <t>122039</t>
  </si>
  <si>
    <t>Quản lý tài nguyên nước</t>
  </si>
  <si>
    <t>122034</t>
  </si>
  <si>
    <t>Kỹ thuật xử lý nước cấp</t>
  </si>
  <si>
    <t>122041</t>
  </si>
  <si>
    <t>Thực hành quan trắc môi trường</t>
  </si>
  <si>
    <t>122042</t>
  </si>
  <si>
    <t>Đồ án môn học quá trình TB</t>
  </si>
  <si>
    <t>122043</t>
  </si>
  <si>
    <t>Thay đổi số tiết MH</t>
  </si>
  <si>
    <t>122044</t>
  </si>
  <si>
    <t>122045</t>
  </si>
  <si>
    <t>122046</t>
  </si>
  <si>
    <t>122047</t>
  </si>
  <si>
    <t>122048</t>
  </si>
  <si>
    <t>122049</t>
  </si>
  <si>
    <t>CHUYÊN NGÀNH: CÔNG NGHỆ SINH HỌC</t>
  </si>
  <si>
    <t>Công nghệ nuôi cấy mô thực vật</t>
  </si>
  <si>
    <t>Công nghệ sinh học đại cương</t>
  </si>
  <si>
    <t>Hoá sinh</t>
  </si>
  <si>
    <t>Sinh lý người và động vật</t>
  </si>
  <si>
    <t>Vi sinh</t>
  </si>
  <si>
    <t>121009</t>
  </si>
  <si>
    <t>Sinh học phân tử</t>
  </si>
  <si>
    <t>Thí nghiệm hóa sinh</t>
  </si>
  <si>
    <t>121024</t>
  </si>
  <si>
    <t>Thí nghiệm nuôi cấy mô thực vật</t>
  </si>
  <si>
    <t xml:space="preserve">Công nghệ thủy canh </t>
  </si>
  <si>
    <t>102001</t>
  </si>
  <si>
    <t xml:space="preserve">English academic writing </t>
  </si>
  <si>
    <t>121021</t>
  </si>
  <si>
    <t>Công nghệ tế bào</t>
  </si>
  <si>
    <t>121029</t>
  </si>
  <si>
    <t>Công nghệ protein - enzyme</t>
  </si>
  <si>
    <t>Thí nghiệm vi sinh</t>
  </si>
  <si>
    <t>121026</t>
  </si>
  <si>
    <t>Sản phẩm công nghệ sinh học và thị trường</t>
  </si>
  <si>
    <t>Thực phẩm chức năng</t>
  </si>
  <si>
    <t xml:space="preserve">English technical presentation </t>
  </si>
  <si>
    <t>121028</t>
  </si>
  <si>
    <t>Công nghệ lên men</t>
  </si>
  <si>
    <t>121031</t>
  </si>
  <si>
    <t>Đồ án công nghệ sinh học</t>
  </si>
  <si>
    <t>121045</t>
  </si>
  <si>
    <t>Công nghệ năng lượng sinh học</t>
  </si>
  <si>
    <t>121019</t>
  </si>
  <si>
    <t>Công nghệ sản xuất sạch hơn</t>
  </si>
  <si>
    <t>121027</t>
  </si>
  <si>
    <t>Phương pháp kiểm nghiệm vi sinh</t>
  </si>
  <si>
    <t>121034</t>
  </si>
  <si>
    <t>Miễn dịch học</t>
  </si>
  <si>
    <t>Quản lý nhân sự</t>
  </si>
  <si>
    <t>Sinh hóa học cây thuốc</t>
  </si>
  <si>
    <t xml:space="preserve">CHUYÊN NGÀNH: CÔNG NGHỆ THỰC PHẨM </t>
  </si>
  <si>
    <t>Thực tập kỹ thuật</t>
  </si>
  <si>
    <t>Quản lý và kinh tế dược</t>
  </si>
  <si>
    <t>Tư tưởng Hồ Chí Minh</t>
  </si>
  <si>
    <t>Kỹ thuật bao bì thực phẩm</t>
  </si>
  <si>
    <t>Đồ án môn học quá trình &amp; thiết bị</t>
  </si>
  <si>
    <t>Công nghệ sau thu hoạch</t>
  </si>
  <si>
    <t>Công nghệ bảo quản hoa tươi</t>
  </si>
  <si>
    <t>Công nghệ chế biến thực phẩm</t>
  </si>
  <si>
    <t>Đánh giá và kiểm tra chất lượng thực phẩm</t>
  </si>
  <si>
    <t>Kỹ thuật phân tích thực phẩm</t>
  </si>
  <si>
    <t>CN bảo quản và chế biến rau quả</t>
  </si>
  <si>
    <t>Phụ gia thực phẩm</t>
  </si>
  <si>
    <t>Kho trong bảo quản nông sản, rau quả</t>
  </si>
  <si>
    <t>Thí nghiệm chuyên đề thực phẩm</t>
  </si>
  <si>
    <t>Thí nghiệm đánh giá cảm quan</t>
  </si>
  <si>
    <t>CN bảo quản và chế biến thủy sản</t>
  </si>
  <si>
    <t>CN bảo quản và chế biến sữa</t>
  </si>
  <si>
    <t>CN bảo quản và chế biến thịt</t>
  </si>
  <si>
    <t>CN bảo quản và chế biến lương thực</t>
  </si>
  <si>
    <t>CN bảo quản và chế biến trà, cà phê, cacao</t>
  </si>
  <si>
    <t>Công nghệ sản xuất bánh kẹo</t>
  </si>
  <si>
    <t>Công nghệ sản xuất dầu mỡ</t>
  </si>
  <si>
    <t>Công nghệ sản xuất đường mía</t>
  </si>
  <si>
    <t>Công nghệ sản xuất nước giải khát</t>
  </si>
  <si>
    <t>Luật và tiêu chuẩn thực phẩm</t>
  </si>
  <si>
    <t>Marketing cơ bản</t>
  </si>
  <si>
    <t>Phát triển sản phẩm</t>
  </si>
  <si>
    <t>Văn hóa ẩm thực</t>
  </si>
  <si>
    <t>Tốt nghiệp</t>
  </si>
  <si>
    <t>HACCP trong công nghệ thực phẩm</t>
  </si>
  <si>
    <t>Công nghệ màng trong xử lý nước</t>
  </si>
  <si>
    <t>Thí Nghiệm xử lý nước thải và nước cấp</t>
  </si>
  <si>
    <t>Công nghệ cellulose - giấy</t>
  </si>
  <si>
    <t>Vi sinh vật kỹ thuật môi trường</t>
  </si>
  <si>
    <t xml:space="preserve">Công nghệ tái chế chất thải </t>
  </si>
  <si>
    <t>Kinh tế môi trường</t>
  </si>
  <si>
    <t>Iso 14000 &amp; kiểm toán môi trường</t>
  </si>
  <si>
    <t>Đánh giá rủi ro và tác động môi trường</t>
  </si>
  <si>
    <t xml:space="preserve">Mô hình hóa và điều khiển QTCN môi trường </t>
  </si>
  <si>
    <t>Đường lối cách mạng của Đảng Cộng sản Việt Nam</t>
  </si>
  <si>
    <t>Độc học môi trường</t>
  </si>
  <si>
    <t>Môn tự chọn (chọn 1 trong 3 môn)</t>
  </si>
  <si>
    <t>Môn tự chọn (chọn 1 trong 2 môn)</t>
  </si>
  <si>
    <t>Môn tự chọn (chọn 2 trong 4 môn)</t>
  </si>
  <si>
    <t>TRƯỜNG ĐẠI HỌC LẠC HỒNG</t>
  </si>
  <si>
    <t>CỘNG HÒA XÃ HỘI CHỦ NGHĨA VIỆT NAM</t>
  </si>
  <si>
    <t>Độc lập - Tự do - Hạnh phúc</t>
  </si>
  <si>
    <t>KỸ THUẬT HÓA HỌC VÀ MÔI TRƯỜNG</t>
  </si>
  <si>
    <t>Thiết kế thí nghiệm và xử lý số liệu thực nghiệm</t>
  </si>
  <si>
    <t>Phương pháp nghiên cứu khoa học</t>
  </si>
  <si>
    <t>Dinh dưỡng &amp; an toàn thực phẩm</t>
  </si>
  <si>
    <t>Môn tự chọn (chọn 5 trong 13 môn)</t>
  </si>
  <si>
    <t>Môn tự chọn (chọn 2 trong 3 môn)</t>
  </si>
  <si>
    <t xml:space="preserve">Số
tiết </t>
  </si>
  <si>
    <t>Môn tự chọn 7.1 (chọn 2 trong 3 môn)</t>
  </si>
  <si>
    <t xml:space="preserve">Nơi nhận: </t>
  </si>
  <si>
    <t>TRƯỞNG KHOA</t>
  </si>
  <si>
    <t>- Ban Giám hiệu;</t>
  </si>
  <si>
    <t>- Phòng Đào tạo;</t>
  </si>
  <si>
    <t>- Lưu: Khoa KT HH&amp;MT.</t>
  </si>
  <si>
    <t>KT. HIỆU TRƯỞNG</t>
  </si>
  <si>
    <t>PHÓ HIỆU TRƯỞNG</t>
  </si>
  <si>
    <t>Lâm Thành Hiển</t>
  </si>
  <si>
    <t>BỘ GIÁO DỤC VÀ ĐÀO TẠO</t>
  </si>
  <si>
    <t>Đồng Nai, ngày      tháng     năm 2014</t>
  </si>
  <si>
    <t>Đồng Nai, ngày      tháng    năm 2014</t>
  </si>
  <si>
    <t>CHUYÊN NGÀNH: CÔNG NGHỆ KỸ THUẬT HÓA HỌC</t>
  </si>
  <si>
    <t>- Khoa KT HH&amp;MT;</t>
  </si>
  <si>
    <t>CHUYÊN NGÀNH: KHOA HỌC MÔI TRƯỜNG (CÔNG NGHỆ MÔI TRƯỜNG)</t>
  </si>
  <si>
    <t>- Lưu: P.HC-TC, P. ĐT.</t>
  </si>
  <si>
    <t>(Ban hành kèm theo Quyết định số: 855/QĐ-ĐHLH 
ngày 16 tháng 8 năm 2014 của Hiệu trưởng Trường Đại học Lạc Hồng)</t>
  </si>
  <si>
    <t>Quản lý chất lượng</t>
  </si>
  <si>
    <t>Hóa lý nâng cao</t>
  </si>
  <si>
    <t>Môn tự chọn 7.2 (chọn 2 trong 3 môn)</t>
  </si>
  <si>
    <t>Thí nghiệm Hóa lý nâng cao</t>
  </si>
  <si>
    <t>Công nghệ vật liệu silicat</t>
  </si>
  <si>
    <t>Môn tự chọn 8.1 (chọn 6 trong 12 môn)</t>
  </si>
  <si>
    <t>Công nghệ cao su - chất dẻo</t>
  </si>
  <si>
    <t>Tự chọn 8.2 (Chọn 2 trong 3 môn học sau)</t>
  </si>
  <si>
    <t>Thí nghiệm chuyên đề Silicat</t>
  </si>
  <si>
    <t>Đường Lối Cách Mạng Của Đảng Cộng Sản VN</t>
  </si>
  <si>
    <t>120003</t>
  </si>
  <si>
    <t>Thí nghiệm hóa sinh</t>
  </si>
  <si>
    <t>121006</t>
  </si>
  <si>
    <t>Sinh lý thực vật</t>
  </si>
  <si>
    <t>121049</t>
  </si>
  <si>
    <t>Thí nghiệm công nghệ thủy canh</t>
  </si>
  <si>
    <t>Môn tự chọn (4 trong 8 môn)</t>
  </si>
  <si>
    <t>121051</t>
  </si>
  <si>
    <t>Tốt Nghiệp</t>
  </si>
  <si>
    <t>HỦY</t>
  </si>
  <si>
    <t>CHUYỂN HK 7</t>
  </si>
  <si>
    <t>THÊM MÔN PPNCKH 117045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</si>
</sst>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54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VNI-Times"/>
      <family val="0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2.5"/>
      <name val="Times New Roman"/>
      <family val="1"/>
    </font>
    <font>
      <i/>
      <sz val="12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 tint="0.04998999834060669"/>
      <name val="Times New Roman"/>
      <family val="1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55" applyFont="1" applyFill="1">
      <alignment/>
      <protection/>
    </xf>
    <xf numFmtId="0" fontId="8" fillId="0" borderId="10" xfId="58" applyFont="1" applyFill="1" applyBorder="1" applyAlignment="1">
      <alignment horizontal="center" vertical="center" shrinkToFit="1"/>
      <protection/>
    </xf>
    <xf numFmtId="0" fontId="8" fillId="0" borderId="11" xfId="58" applyFont="1" applyFill="1" applyBorder="1" applyAlignment="1">
      <alignment horizontal="center" vertical="center" shrinkToFit="1"/>
      <protection/>
    </xf>
    <xf numFmtId="10" fontId="7" fillId="0" borderId="11" xfId="55" applyNumberFormat="1" applyFont="1" applyFill="1" applyBorder="1" applyAlignment="1">
      <alignment horizontal="center" vertical="center" shrinkToFit="1"/>
      <protection/>
    </xf>
    <xf numFmtId="0" fontId="8" fillId="0" borderId="11" xfId="58" applyFont="1" applyFill="1" applyBorder="1" applyAlignment="1">
      <alignment horizontal="left" vertical="center" shrinkToFit="1"/>
      <protection/>
    </xf>
    <xf numFmtId="0" fontId="7" fillId="0" borderId="11" xfId="55" applyFont="1" applyFill="1" applyBorder="1" applyAlignment="1">
      <alignment horizontal="center" vertical="center" shrinkToFit="1"/>
      <protection/>
    </xf>
    <xf numFmtId="0" fontId="7" fillId="33" borderId="11" xfId="59" applyFont="1" applyFill="1" applyBorder="1" applyAlignment="1">
      <alignment horizontal="center" vertical="center" shrinkToFit="1"/>
      <protection/>
    </xf>
    <xf numFmtId="0" fontId="7" fillId="33" borderId="11" xfId="55" applyFont="1" applyFill="1" applyBorder="1" applyAlignment="1">
      <alignment horizontal="center" vertical="center" shrinkToFit="1"/>
      <protection/>
    </xf>
    <xf numFmtId="0" fontId="7" fillId="0" borderId="11" xfId="59" applyFont="1" applyFill="1" applyBorder="1" applyAlignment="1">
      <alignment horizontal="center" vertical="center" shrinkToFit="1"/>
      <protection/>
    </xf>
    <xf numFmtId="1" fontId="7" fillId="33" borderId="11" xfId="59" applyNumberFormat="1" applyFont="1" applyFill="1" applyBorder="1" applyAlignment="1" quotePrefix="1">
      <alignment horizontal="center" vertical="center" shrinkToFit="1"/>
      <protection/>
    </xf>
    <xf numFmtId="49" fontId="7" fillId="0" borderId="11" xfId="55" applyNumberFormat="1" applyFont="1" applyFill="1" applyBorder="1" applyAlignment="1">
      <alignment horizontal="center" vertical="center" shrinkToFit="1"/>
      <protection/>
    </xf>
    <xf numFmtId="0" fontId="7" fillId="0" borderId="11" xfId="55" applyFont="1" applyFill="1" applyBorder="1" applyAlignment="1">
      <alignment horizontal="left" vertical="center" shrinkToFit="1"/>
      <protection/>
    </xf>
    <xf numFmtId="1" fontId="8" fillId="0" borderId="11" xfId="58" applyNumberFormat="1" applyFont="1" applyFill="1" applyBorder="1" applyAlignment="1">
      <alignment horizontal="center" vertical="center" shrinkToFit="1"/>
      <protection/>
    </xf>
    <xf numFmtId="0" fontId="7" fillId="0" borderId="11" xfId="55" applyFont="1" applyFill="1" applyBorder="1" applyAlignment="1">
      <alignment vertical="center" shrinkToFit="1"/>
      <protection/>
    </xf>
    <xf numFmtId="1" fontId="7" fillId="0" borderId="11" xfId="58" applyNumberFormat="1" applyFont="1" applyFill="1" applyBorder="1" applyAlignment="1">
      <alignment horizontal="center" vertical="center" shrinkToFit="1"/>
      <protection/>
    </xf>
    <xf numFmtId="0" fontId="7" fillId="0" borderId="11" xfId="58" applyFont="1" applyFill="1" applyBorder="1" applyAlignment="1">
      <alignment horizontal="center" vertical="center" shrinkToFit="1"/>
      <protection/>
    </xf>
    <xf numFmtId="1" fontId="7" fillId="33" borderId="11" xfId="55" applyNumberFormat="1" applyFont="1" applyFill="1" applyBorder="1" applyAlignment="1">
      <alignment horizontal="center" vertical="center" shrinkToFit="1"/>
      <protection/>
    </xf>
    <xf numFmtId="0" fontId="3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Alignment="1">
      <alignment vertical="center"/>
      <protection/>
    </xf>
    <xf numFmtId="0" fontId="7" fillId="0" borderId="0" xfId="55" applyFont="1" applyFill="1" applyBorder="1" applyAlignment="1">
      <alignment vertical="center"/>
      <protection/>
    </xf>
    <xf numFmtId="0" fontId="0" fillId="0" borderId="0" xfId="0" applyAlignment="1">
      <alignment horizontal="left"/>
    </xf>
    <xf numFmtId="0" fontId="7" fillId="0" borderId="10" xfId="58" applyFont="1" applyFill="1" applyBorder="1" applyAlignment="1">
      <alignment horizontal="center" vertical="center" shrinkToFit="1"/>
      <protection/>
    </xf>
    <xf numFmtId="0" fontId="7" fillId="0" borderId="11" xfId="58" applyFont="1" applyFill="1" applyBorder="1" applyAlignment="1">
      <alignment vertical="center" shrinkToFit="1"/>
      <protection/>
    </xf>
    <xf numFmtId="0" fontId="7" fillId="0" borderId="11" xfId="58" applyFont="1" applyFill="1" applyBorder="1" applyAlignment="1">
      <alignment horizontal="left" vertical="center" shrinkToFit="1"/>
      <protection/>
    </xf>
    <xf numFmtId="1" fontId="7" fillId="0" borderId="11" xfId="58" applyNumberFormat="1" applyFont="1" applyFill="1" applyBorder="1" applyAlignment="1">
      <alignment horizontal="center" vertical="center" shrinkToFit="1"/>
      <protection/>
    </xf>
    <xf numFmtId="0" fontId="52" fillId="0" borderId="10" xfId="58" applyFont="1" applyFill="1" applyBorder="1" applyAlignment="1">
      <alignment horizontal="center" vertical="center" shrinkToFit="1"/>
      <protection/>
    </xf>
    <xf numFmtId="0" fontId="52" fillId="0" borderId="11" xfId="58" applyFont="1" applyFill="1" applyBorder="1" applyAlignment="1">
      <alignment horizontal="center" vertical="center" shrinkToFit="1"/>
      <protection/>
    </xf>
    <xf numFmtId="0" fontId="52" fillId="0" borderId="11" xfId="58" applyFont="1" applyFill="1" applyBorder="1" applyAlignment="1">
      <alignment horizontal="left" vertical="center" shrinkToFit="1"/>
      <protection/>
    </xf>
    <xf numFmtId="0" fontId="7" fillId="34" borderId="11" xfId="59" applyFont="1" applyFill="1" applyBorder="1" applyAlignment="1">
      <alignment horizontal="center" vertical="center" shrinkToFit="1"/>
      <protection/>
    </xf>
    <xf numFmtId="0" fontId="7" fillId="35" borderId="11" xfId="55" applyFont="1" applyFill="1" applyBorder="1" applyAlignment="1">
      <alignment horizontal="center" vertical="center" shrinkToFit="1"/>
      <protection/>
    </xf>
    <xf numFmtId="0" fontId="7" fillId="33" borderId="11" xfId="58" applyFont="1" applyFill="1" applyBorder="1" applyAlignment="1">
      <alignment vertical="center" shrinkToFit="1"/>
      <protection/>
    </xf>
    <xf numFmtId="0" fontId="7" fillId="33" borderId="11" xfId="58" applyFont="1" applyFill="1" applyBorder="1" applyAlignment="1">
      <alignment horizontal="center" vertical="center" shrinkToFit="1"/>
      <protection/>
    </xf>
    <xf numFmtId="0" fontId="8" fillId="0" borderId="12" xfId="58" applyFont="1" applyFill="1" applyBorder="1" applyAlignment="1">
      <alignment horizontal="left" vertical="center" shrinkToFit="1"/>
      <protection/>
    </xf>
    <xf numFmtId="0" fontId="8" fillId="0" borderId="12" xfId="58" applyFont="1" applyFill="1" applyBorder="1" applyAlignment="1">
      <alignment horizontal="center" vertical="center" shrinkToFit="1"/>
      <protection/>
    </xf>
    <xf numFmtId="0" fontId="8" fillId="33" borderId="10" xfId="58" applyFont="1" applyFill="1" applyBorder="1" applyAlignment="1">
      <alignment horizontal="center" vertical="center" shrinkToFit="1"/>
      <protection/>
    </xf>
    <xf numFmtId="0" fontId="7" fillId="0" borderId="12" xfId="58" applyFont="1" applyFill="1" applyBorder="1" applyAlignment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7" fillId="0" borderId="12" xfId="58" applyFont="1" applyFill="1" applyBorder="1" applyAlignment="1">
      <alignment horizontal="center" vertical="center" shrinkToFit="1"/>
      <protection/>
    </xf>
    <xf numFmtId="0" fontId="7" fillId="0" borderId="11" xfId="55" applyNumberFormat="1" applyFont="1" applyFill="1" applyBorder="1" applyAlignment="1">
      <alignment horizontal="center" vertical="center" shrinkToFit="1"/>
      <protection/>
    </xf>
    <xf numFmtId="1" fontId="7" fillId="0" borderId="11" xfId="0" applyNumberFormat="1" applyFont="1" applyFill="1" applyBorder="1" applyAlignment="1">
      <alignment horizontal="justify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left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172" fontId="7" fillId="0" borderId="11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1" fontId="7" fillId="0" borderId="11" xfId="55" applyNumberFormat="1" applyFont="1" applyFill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 shrinkToFit="1"/>
    </xf>
    <xf numFmtId="1" fontId="52" fillId="0" borderId="11" xfId="58" applyNumberFormat="1" applyFont="1" applyFill="1" applyBorder="1" applyAlignment="1">
      <alignment horizontal="center" vertical="center" shrinkToFit="1"/>
      <protection/>
    </xf>
    <xf numFmtId="0" fontId="7" fillId="0" borderId="12" xfId="0" applyFont="1" applyFill="1" applyBorder="1" applyAlignment="1">
      <alignment horizontal="center" vertical="center" shrinkToFit="1"/>
    </xf>
    <xf numFmtId="0" fontId="6" fillId="0" borderId="0" xfId="55" applyFont="1" applyFill="1" applyBorder="1" applyAlignment="1">
      <alignment vertical="center"/>
      <protection/>
    </xf>
    <xf numFmtId="0" fontId="6" fillId="0" borderId="0" xfId="55" applyFont="1" applyFill="1" applyAlignment="1">
      <alignment vertical="center" shrinkToFit="1"/>
      <protection/>
    </xf>
    <xf numFmtId="0" fontId="7" fillId="0" borderId="13" xfId="0" applyFont="1" applyFill="1" applyBorder="1" applyAlignment="1">
      <alignment horizontal="left" vertical="center" shrinkToFit="1"/>
    </xf>
    <xf numFmtId="0" fontId="7" fillId="35" borderId="11" xfId="55" applyFont="1" applyFill="1" applyBorder="1" applyAlignment="1">
      <alignment vertical="center" shrinkToFit="1"/>
      <protection/>
    </xf>
    <xf numFmtId="1" fontId="3" fillId="35" borderId="11" xfId="55" applyNumberFormat="1" applyFont="1" applyFill="1" applyBorder="1" applyAlignment="1">
      <alignment horizontal="center" vertical="center" shrinkToFit="1"/>
      <protection/>
    </xf>
    <xf numFmtId="0" fontId="7" fillId="0" borderId="0" xfId="58" applyFont="1" applyFill="1" applyAlignment="1">
      <alignment vertical="center" shrinkToFit="1"/>
      <protection/>
    </xf>
    <xf numFmtId="0" fontId="5" fillId="0" borderId="0" xfId="58" applyFont="1" applyFill="1" applyAlignment="1">
      <alignment vertical="center" shrinkToFit="1"/>
      <protection/>
    </xf>
    <xf numFmtId="0" fontId="13" fillId="0" borderId="0" xfId="58" applyFont="1" applyFill="1" applyAlignment="1">
      <alignment vertical="center" shrinkToFit="1"/>
      <protection/>
    </xf>
    <xf numFmtId="0" fontId="14" fillId="0" borderId="0" xfId="58" applyFont="1" applyFill="1" applyAlignment="1">
      <alignment vertical="center" shrinkToFit="1"/>
      <protection/>
    </xf>
    <xf numFmtId="0" fontId="8" fillId="0" borderId="0" xfId="58" applyFont="1" applyFill="1" applyAlignment="1">
      <alignment vertical="center" shrinkToFit="1"/>
      <protection/>
    </xf>
    <xf numFmtId="0" fontId="6" fillId="0" borderId="0" xfId="55" applyFont="1" applyFill="1" applyAlignment="1">
      <alignment vertical="center"/>
      <protection/>
    </xf>
    <xf numFmtId="0" fontId="7" fillId="0" borderId="0" xfId="58" applyFont="1" applyFill="1" applyAlignment="1">
      <alignment horizontal="center" vertical="center" shrinkToFit="1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35" borderId="11" xfId="55" applyFont="1" applyFill="1" applyBorder="1" applyAlignment="1">
      <alignment horizontal="center" vertical="center" shrinkToFit="1"/>
      <protection/>
    </xf>
    <xf numFmtId="172" fontId="3" fillId="35" borderId="11" xfId="55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6" fillId="0" borderId="0" xfId="55" applyFont="1" applyFill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5" borderId="11" xfId="0" applyFill="1" applyBorder="1" applyAlignment="1">
      <alignment vertical="center"/>
    </xf>
    <xf numFmtId="0" fontId="2" fillId="0" borderId="0" xfId="56" applyFont="1" applyFill="1" applyAlignment="1">
      <alignment vertical="center"/>
      <protection/>
    </xf>
    <xf numFmtId="0" fontId="3" fillId="0" borderId="0" xfId="56" applyFont="1" applyFill="1" applyAlignment="1">
      <alignment horizontal="center" vertical="center" shrinkToFit="1"/>
      <protection/>
    </xf>
    <xf numFmtId="0" fontId="3" fillId="0" borderId="0" xfId="56" applyFont="1" applyFill="1" applyAlignment="1">
      <alignment vertical="center" shrinkToFit="1"/>
      <protection/>
    </xf>
    <xf numFmtId="0" fontId="3" fillId="35" borderId="11" xfId="58" applyFont="1" applyFill="1" applyBorder="1" applyAlignment="1">
      <alignment horizontal="center" vertical="center" shrinkToFit="1"/>
      <protection/>
    </xf>
    <xf numFmtId="0" fontId="7" fillId="35" borderId="11" xfId="58" applyFont="1" applyFill="1" applyBorder="1" applyAlignment="1">
      <alignment horizontal="center" vertical="center" shrinkToFit="1"/>
      <protection/>
    </xf>
    <xf numFmtId="0" fontId="52" fillId="33" borderId="11" xfId="58" applyFont="1" applyFill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7" fillId="0" borderId="0" xfId="56" applyFont="1" applyFill="1" applyAlignment="1">
      <alignment/>
      <protection/>
    </xf>
    <xf numFmtId="0" fontId="7" fillId="0" borderId="0" xfId="56" applyFont="1" applyFill="1">
      <alignment/>
      <protection/>
    </xf>
    <xf numFmtId="0" fontId="7" fillId="0" borderId="0" xfId="56" applyFont="1" applyFill="1" applyAlignment="1">
      <alignment horizontal="center"/>
      <protection/>
    </xf>
    <xf numFmtId="0" fontId="15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center" vertical="center" shrinkToFit="1"/>
      <protection/>
    </xf>
    <xf numFmtId="0" fontId="3" fillId="0" borderId="14" xfId="55" applyFont="1" applyFill="1" applyBorder="1" applyAlignment="1">
      <alignment horizontal="center" vertical="center" shrinkToFit="1"/>
      <protection/>
    </xf>
    <xf numFmtId="0" fontId="11" fillId="0" borderId="0" xfId="56" applyFont="1" applyFill="1" applyAlignment="1">
      <alignment/>
      <protection/>
    </xf>
    <xf numFmtId="0" fontId="18" fillId="0" borderId="0" xfId="55" applyFont="1" applyFill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10" fillId="0" borderId="0" xfId="55" applyFont="1" applyFill="1" applyBorder="1" applyAlignment="1">
      <alignment horizontal="center" vertical="center" shrinkToFit="1"/>
      <protection/>
    </xf>
    <xf numFmtId="1" fontId="3" fillId="0" borderId="0" xfId="55" applyNumberFormat="1" applyFont="1" applyFill="1" applyBorder="1" applyAlignment="1">
      <alignment horizontal="center" vertical="center" shrinkToFit="1"/>
      <protection/>
    </xf>
    <xf numFmtId="0" fontId="4" fillId="0" borderId="0" xfId="55" applyFont="1" applyFill="1" applyBorder="1" applyAlignment="1">
      <alignment vertical="center" shrinkToFit="1"/>
      <protection/>
    </xf>
    <xf numFmtId="0" fontId="3" fillId="35" borderId="11" xfId="55" applyFont="1" applyFill="1" applyBorder="1" applyAlignment="1">
      <alignment horizontal="center" vertical="center" shrinkToFit="1"/>
      <protection/>
    </xf>
    <xf numFmtId="0" fontId="3" fillId="0" borderId="11" xfId="58" applyFont="1" applyFill="1" applyBorder="1" applyAlignment="1">
      <alignment horizontal="center" vertical="center" shrinkToFit="1"/>
      <protection/>
    </xf>
    <xf numFmtId="0" fontId="3" fillId="35" borderId="11" xfId="55" applyFont="1" applyFill="1" applyBorder="1" applyAlignment="1">
      <alignment horizontal="center" vertical="center" shrinkToFit="1"/>
      <protection/>
    </xf>
    <xf numFmtId="0" fontId="3" fillId="0" borderId="11" xfId="59" applyFont="1" applyFill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center" vertical="center"/>
    </xf>
    <xf numFmtId="0" fontId="7" fillId="0" borderId="11" xfId="59" applyFont="1" applyFill="1" applyBorder="1" applyAlignment="1">
      <alignment horizontal="left" vertical="center" shrinkToFit="1"/>
      <protection/>
    </xf>
    <xf numFmtId="0" fontId="3" fillId="0" borderId="11" xfId="55" applyFont="1" applyFill="1" applyBorder="1" applyAlignment="1">
      <alignment horizontal="center" vertical="center" shrinkToFit="1"/>
      <protection/>
    </xf>
    <xf numFmtId="1" fontId="3" fillId="0" borderId="11" xfId="55" applyNumberFormat="1" applyFont="1" applyFill="1" applyBorder="1" applyAlignment="1">
      <alignment horizontal="center" vertical="center" shrinkToFit="1"/>
      <protection/>
    </xf>
    <xf numFmtId="0" fontId="3" fillId="33" borderId="11" xfId="59" applyFont="1" applyFill="1" applyBorder="1" applyAlignment="1">
      <alignment horizontal="left" vertical="center" shrinkToFit="1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55" applyFont="1" applyFill="1" applyBorder="1" applyAlignment="1">
      <alignment horizontal="center" vertical="center" shrinkToFit="1"/>
      <protection/>
    </xf>
    <xf numFmtId="0" fontId="2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horizontal="center" vertical="center" shrinkToFit="1"/>
      <protection/>
    </xf>
    <xf numFmtId="0" fontId="17" fillId="0" borderId="0" xfId="57" applyFont="1" applyFill="1" applyAlignment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horizontal="center"/>
      <protection/>
    </xf>
    <xf numFmtId="49" fontId="7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left" vertical="center" shrinkToFit="1"/>
    </xf>
    <xf numFmtId="0" fontId="7" fillId="36" borderId="11" xfId="0" applyFont="1" applyFill="1" applyBorder="1" applyAlignment="1">
      <alignment horizontal="center" vertical="center" shrinkToFit="1"/>
    </xf>
    <xf numFmtId="172" fontId="7" fillId="36" borderId="11" xfId="0" applyNumberFormat="1" applyFont="1" applyFill="1" applyBorder="1" applyAlignment="1">
      <alignment horizontal="center" vertical="center" shrinkToFit="1"/>
    </xf>
    <xf numFmtId="0" fontId="7" fillId="36" borderId="11" xfId="59" applyFont="1" applyFill="1" applyBorder="1" applyAlignment="1">
      <alignment horizontal="center" vertical="center" shrinkToFit="1"/>
      <protection/>
    </xf>
    <xf numFmtId="0" fontId="0" fillId="36" borderId="0" xfId="0" applyFill="1" applyAlignment="1">
      <alignment vertical="center"/>
    </xf>
    <xf numFmtId="0" fontId="7" fillId="36" borderId="11" xfId="0" applyNumberFormat="1" applyFont="1" applyFill="1" applyBorder="1" applyAlignment="1">
      <alignment horizontal="center" vertical="center" shrinkToFit="1"/>
    </xf>
    <xf numFmtId="0" fontId="7" fillId="36" borderId="11" xfId="55" applyFont="1" applyFill="1" applyBorder="1" applyAlignment="1">
      <alignment horizontal="center" vertical="center" shrinkToFit="1"/>
      <protection/>
    </xf>
    <xf numFmtId="0" fontId="3" fillId="0" borderId="0" xfId="56" applyFont="1" applyFill="1" applyBorder="1" applyAlignment="1">
      <alignment horizontal="center"/>
      <protection/>
    </xf>
    <xf numFmtId="0" fontId="14" fillId="0" borderId="0" xfId="55" applyFont="1" applyFill="1" applyBorder="1" applyAlignment="1" quotePrefix="1">
      <alignment horizontal="lef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11" xfId="59" applyFont="1" applyFill="1" applyBorder="1" applyAlignment="1">
      <alignment horizontal="center" vertical="center" shrinkToFit="1"/>
      <protection/>
    </xf>
    <xf numFmtId="0" fontId="10" fillId="0" borderId="13" xfId="58" applyFont="1" applyFill="1" applyBorder="1" applyAlignment="1">
      <alignment horizontal="center" vertical="center" shrinkToFit="1"/>
      <protection/>
    </xf>
    <xf numFmtId="0" fontId="10" fillId="0" borderId="15" xfId="58" applyFont="1" applyFill="1" applyBorder="1" applyAlignment="1">
      <alignment horizontal="center" vertical="center" shrinkToFit="1"/>
      <protection/>
    </xf>
    <xf numFmtId="0" fontId="10" fillId="0" borderId="16" xfId="58" applyFont="1" applyFill="1" applyBorder="1" applyAlignment="1">
      <alignment horizontal="center" vertical="center" shrinkToFit="1"/>
      <protection/>
    </xf>
    <xf numFmtId="0" fontId="3" fillId="0" borderId="11" xfId="55" applyFont="1" applyFill="1" applyBorder="1" applyAlignment="1">
      <alignment horizontal="center" vertical="center" shrinkToFit="1"/>
      <protection/>
    </xf>
    <xf numFmtId="0" fontId="10" fillId="0" borderId="11" xfId="55" applyFont="1" applyFill="1" applyBorder="1" applyAlignment="1">
      <alignment horizontal="center" vertical="center" shrinkToFit="1"/>
      <protection/>
    </xf>
    <xf numFmtId="0" fontId="3" fillId="35" borderId="11" xfId="55" applyFont="1" applyFill="1" applyBorder="1" applyAlignment="1">
      <alignment horizontal="center" vertical="center" shrinkToFit="1"/>
      <protection/>
    </xf>
    <xf numFmtId="0" fontId="3" fillId="0" borderId="11" xfId="58" applyFont="1" applyFill="1" applyBorder="1" applyAlignment="1">
      <alignment horizontal="center" vertical="center" shrinkToFit="1"/>
      <protection/>
    </xf>
    <xf numFmtId="0" fontId="4" fillId="0" borderId="0" xfId="55" applyFont="1" applyFill="1" applyBorder="1" applyAlignment="1">
      <alignment horizontal="center" vertical="center" shrinkToFit="1"/>
      <protection/>
    </xf>
    <xf numFmtId="0" fontId="12" fillId="0" borderId="0" xfId="55" applyFont="1" applyFill="1" applyBorder="1" applyAlignment="1">
      <alignment horizontal="center" vertical="center" wrapText="1" shrinkToFit="1"/>
      <protection/>
    </xf>
    <xf numFmtId="0" fontId="3" fillId="35" borderId="11" xfId="55" applyFont="1" applyFill="1" applyBorder="1" applyAlignment="1">
      <alignment horizontal="center" vertical="center" wrapText="1" shrinkToFit="1"/>
      <protection/>
    </xf>
    <xf numFmtId="0" fontId="53" fillId="35" borderId="11" xfId="55" applyFont="1" applyFill="1" applyBorder="1" applyAlignment="1">
      <alignment horizontal="center" vertical="center" shrinkToFit="1"/>
      <protection/>
    </xf>
    <xf numFmtId="0" fontId="3" fillId="35" borderId="11" xfId="55" applyFont="1" applyFill="1" applyBorder="1" applyAlignment="1">
      <alignment horizontal="center" vertical="center"/>
      <protection/>
    </xf>
    <xf numFmtId="0" fontId="7" fillId="35" borderId="11" xfId="55" applyFont="1" applyFill="1" applyBorder="1" applyAlignment="1">
      <alignment horizontal="center" vertical="center"/>
      <protection/>
    </xf>
    <xf numFmtId="0" fontId="3" fillId="35" borderId="11" xfId="55" applyFont="1" applyFill="1" applyBorder="1" applyAlignment="1">
      <alignment horizontal="center" vertical="center" wrapText="1"/>
      <protection/>
    </xf>
    <xf numFmtId="0" fontId="3" fillId="35" borderId="11" xfId="55" applyFont="1" applyFill="1" applyBorder="1" applyAlignment="1">
      <alignment vertical="center"/>
      <protection/>
    </xf>
    <xf numFmtId="0" fontId="3" fillId="35" borderId="11" xfId="55" applyFont="1" applyFill="1" applyBorder="1" applyAlignment="1">
      <alignment vertical="center" shrinkToFit="1"/>
      <protection/>
    </xf>
    <xf numFmtId="0" fontId="7" fillId="0" borderId="0" xfId="55" applyFont="1" applyFill="1" applyAlignment="1">
      <alignment horizontal="center" vertical="center"/>
      <protection/>
    </xf>
    <xf numFmtId="0" fontId="15" fillId="0" borderId="0" xfId="59" applyFont="1" applyFill="1" applyAlignment="1">
      <alignment horizontal="center" vertical="center" shrinkToFit="1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 shrinkToFit="1"/>
      <protection/>
    </xf>
    <xf numFmtId="0" fontId="16" fillId="0" borderId="0" xfId="56" applyFont="1" applyFill="1" applyAlignment="1">
      <alignment horizontal="center" vertical="center" shrinkToFit="1"/>
      <protection/>
    </xf>
    <xf numFmtId="0" fontId="4" fillId="0" borderId="0" xfId="55" applyFont="1" applyFill="1" applyAlignment="1">
      <alignment horizontal="center" shrinkToFit="1"/>
      <protection/>
    </xf>
    <xf numFmtId="0" fontId="10" fillId="35" borderId="11" xfId="55" applyFont="1" applyFill="1" applyBorder="1" applyAlignment="1">
      <alignment horizontal="center" vertical="center" shrinkToFit="1"/>
      <protection/>
    </xf>
    <xf numFmtId="0" fontId="3" fillId="33" borderId="13" xfId="59" applyFont="1" applyFill="1" applyBorder="1" applyAlignment="1">
      <alignment horizontal="center" vertical="center" shrinkToFit="1"/>
      <protection/>
    </xf>
    <xf numFmtId="0" fontId="3" fillId="33" borderId="15" xfId="59" applyFont="1" applyFill="1" applyBorder="1" applyAlignment="1">
      <alignment horizontal="center" vertical="center" shrinkToFit="1"/>
      <protection/>
    </xf>
    <xf numFmtId="0" fontId="3" fillId="33" borderId="16" xfId="59" applyFont="1" applyFill="1" applyBorder="1" applyAlignment="1">
      <alignment horizontal="center" vertical="center" shrinkToFit="1"/>
      <protection/>
    </xf>
    <xf numFmtId="0" fontId="13" fillId="35" borderId="11" xfId="55" applyFont="1" applyFill="1" applyBorder="1" applyAlignment="1">
      <alignment horizontal="center" vertical="center" shrinkToFit="1"/>
      <protection/>
    </xf>
    <xf numFmtId="0" fontId="16" fillId="0" borderId="0" xfId="56" applyFont="1" applyFill="1" applyAlignment="1">
      <alignment horizontal="center" shrinkToFit="1"/>
      <protection/>
    </xf>
    <xf numFmtId="0" fontId="7" fillId="0" borderId="0" xfId="59" applyFont="1" applyFill="1" applyAlignment="1">
      <alignment horizontal="center" vertical="center" shrinkToFit="1"/>
      <protection/>
    </xf>
    <xf numFmtId="0" fontId="15" fillId="0" borderId="0" xfId="55" applyFont="1" applyFill="1" applyAlignment="1">
      <alignment horizontal="center" vertical="center"/>
      <protection/>
    </xf>
    <xf numFmtId="0" fontId="3" fillId="0" borderId="14" xfId="56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 shrinkToFit="1"/>
      <protection/>
    </xf>
    <xf numFmtId="0" fontId="3" fillId="0" borderId="14" xfId="57" applyFont="1" applyFill="1" applyBorder="1" applyAlignment="1">
      <alignment horizontal="center"/>
      <protection/>
    </xf>
    <xf numFmtId="0" fontId="3" fillId="33" borderId="11" xfId="59" applyFont="1" applyFill="1" applyBorder="1" applyAlignment="1">
      <alignment horizontal="center" vertical="center" shrinkToFit="1"/>
      <protection/>
    </xf>
    <xf numFmtId="0" fontId="53" fillId="35" borderId="11" xfId="55" applyFont="1" applyFill="1" applyBorder="1" applyAlignment="1">
      <alignment horizontal="center" shrinkToFit="1"/>
      <protection/>
    </xf>
    <xf numFmtId="0" fontId="7" fillId="35" borderId="11" xfId="55" applyFont="1" applyFill="1" applyBorder="1" applyAlignment="1">
      <alignment horizontal="center"/>
      <protection/>
    </xf>
    <xf numFmtId="0" fontId="3" fillId="35" borderId="11" xfId="55" applyFont="1" applyFill="1" applyBorder="1">
      <alignment/>
      <protection/>
    </xf>
    <xf numFmtId="0" fontId="3" fillId="0" borderId="0" xfId="57" applyFont="1" applyFill="1" applyAlignment="1">
      <alignment horizontal="center" vertical="center" shrinkToFit="1"/>
      <protection/>
    </xf>
    <xf numFmtId="0" fontId="16" fillId="0" borderId="0" xfId="57" applyFont="1" applyFill="1" applyAlignment="1">
      <alignment horizontal="center" shrinkToFi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CTDT_KHÃ“A_2010-2015_HÃ“A" xfId="58"/>
    <cellStyle name="Normal_KHHT DCN-CDT ( DH-2003) CO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19050</xdr:rowOff>
    </xdr:from>
    <xdr:to>
      <xdr:col>1</xdr:col>
      <xdr:colOff>1466850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114425" y="495300"/>
          <a:ext cx="1047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6</xdr:col>
      <xdr:colOff>361950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33850" y="495300"/>
          <a:ext cx="2133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19050</xdr:rowOff>
    </xdr:from>
    <xdr:to>
      <xdr:col>1</xdr:col>
      <xdr:colOff>1590675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209675" y="495300"/>
          <a:ext cx="1076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19050</xdr:rowOff>
    </xdr:from>
    <xdr:to>
      <xdr:col>6</xdr:col>
      <xdr:colOff>409575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200525" y="495300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19050</xdr:rowOff>
    </xdr:from>
    <xdr:to>
      <xdr:col>1</xdr:col>
      <xdr:colOff>1790700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114425" y="49530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6</xdr:col>
      <xdr:colOff>361950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33850" y="495300"/>
          <a:ext cx="2133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19050</xdr:rowOff>
    </xdr:from>
    <xdr:to>
      <xdr:col>1</xdr:col>
      <xdr:colOff>1790700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114425" y="49530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19050</xdr:rowOff>
    </xdr:from>
    <xdr:to>
      <xdr:col>6</xdr:col>
      <xdr:colOff>409575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200525" y="495300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B13" sqref="B13"/>
    </sheetView>
  </sheetViews>
  <sheetFormatPr defaultColWidth="8.88671875" defaultRowHeight="16.5"/>
  <cols>
    <col min="1" max="1" width="8.21484375" style="0" customWidth="1"/>
    <col min="2" max="2" width="30.10546875" style="21" customWidth="1"/>
    <col min="3" max="4" width="8.21484375" style="0" customWidth="1"/>
    <col min="5" max="5" width="8.5546875" style="0" customWidth="1"/>
    <col min="6" max="6" width="6.6640625" style="0" customWidth="1"/>
    <col min="7" max="7" width="6.3359375" style="0" bestFit="1" customWidth="1"/>
    <col min="8" max="8" width="5.5546875" style="0" customWidth="1"/>
    <col min="11" max="11" width="17.6640625" style="0" customWidth="1"/>
    <col min="12" max="12" width="15.5546875" style="0" customWidth="1"/>
    <col min="13" max="13" width="11.88671875" style="0" customWidth="1"/>
  </cols>
  <sheetData>
    <row r="1" spans="1:8" s="76" customFormat="1" ht="18.75" customHeight="1">
      <c r="A1" s="144" t="s">
        <v>248</v>
      </c>
      <c r="B1" s="144"/>
      <c r="C1" s="145" t="s">
        <v>230</v>
      </c>
      <c r="D1" s="145"/>
      <c r="E1" s="145"/>
      <c r="F1" s="145"/>
      <c r="G1" s="145"/>
      <c r="H1" s="145"/>
    </row>
    <row r="2" spans="1:8" s="76" customFormat="1" ht="18.75" customHeight="1">
      <c r="A2" s="146" t="s">
        <v>0</v>
      </c>
      <c r="B2" s="146"/>
      <c r="C2" s="147" t="s">
        <v>231</v>
      </c>
      <c r="D2" s="147"/>
      <c r="E2" s="147"/>
      <c r="F2" s="147"/>
      <c r="G2" s="147"/>
      <c r="H2" s="147"/>
    </row>
    <row r="3" spans="1:8" s="76" customFormat="1" ht="6.75" customHeight="1">
      <c r="A3" s="77"/>
      <c r="B3" s="77"/>
      <c r="C3" s="78"/>
      <c r="D3" s="148"/>
      <c r="E3" s="148"/>
      <c r="F3" s="148"/>
      <c r="G3" s="148"/>
      <c r="H3" s="148"/>
    </row>
    <row r="4" spans="1:8" ht="24.7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ht="23.25" customHeight="1">
      <c r="A5" s="135" t="s">
        <v>251</v>
      </c>
      <c r="B5" s="135"/>
      <c r="C5" s="135"/>
      <c r="D5" s="135"/>
      <c r="E5" s="135"/>
      <c r="F5" s="135"/>
      <c r="G5" s="135"/>
      <c r="H5" s="135"/>
    </row>
    <row r="6" spans="1:9" s="1" customFormat="1" ht="36.75" customHeight="1">
      <c r="A6" s="136" t="s">
        <v>255</v>
      </c>
      <c r="B6" s="136"/>
      <c r="C6" s="136"/>
      <c r="D6" s="136"/>
      <c r="E6" s="136"/>
      <c r="F6" s="136"/>
      <c r="G6" s="136"/>
      <c r="H6" s="136"/>
      <c r="I6" s="97"/>
    </row>
    <row r="7" spans="1:8" ht="20.25" customHeight="1">
      <c r="A7" s="137" t="s">
        <v>2</v>
      </c>
      <c r="B7" s="139" t="s">
        <v>3</v>
      </c>
      <c r="C7" s="139" t="s">
        <v>4</v>
      </c>
      <c r="D7" s="139"/>
      <c r="E7" s="139"/>
      <c r="F7" s="139"/>
      <c r="G7" s="141" t="s">
        <v>5</v>
      </c>
      <c r="H7" s="137" t="s">
        <v>6</v>
      </c>
    </row>
    <row r="8" spans="1:8" ht="20.25" customHeight="1">
      <c r="A8" s="138"/>
      <c r="B8" s="140"/>
      <c r="C8" s="98" t="s">
        <v>7</v>
      </c>
      <c r="D8" s="98" t="s">
        <v>8</v>
      </c>
      <c r="E8" s="98" t="s">
        <v>9</v>
      </c>
      <c r="F8" s="98" t="s">
        <v>10</v>
      </c>
      <c r="G8" s="142"/>
      <c r="H8" s="143"/>
    </row>
    <row r="9" spans="1:8" s="68" customFormat="1" ht="19.5" customHeight="1">
      <c r="A9" s="27"/>
      <c r="B9" s="28" t="s">
        <v>11</v>
      </c>
      <c r="C9" s="27">
        <f>D9+E9+F9</f>
        <v>0</v>
      </c>
      <c r="D9" s="27">
        <v>0</v>
      </c>
      <c r="E9" s="27">
        <v>0</v>
      </c>
      <c r="F9" s="27">
        <v>0</v>
      </c>
      <c r="G9" s="27">
        <v>165</v>
      </c>
      <c r="H9" s="4"/>
    </row>
    <row r="10" spans="1:8" s="68" customFormat="1" ht="19.5" customHeight="1">
      <c r="A10" s="27">
        <v>102002</v>
      </c>
      <c r="B10" s="28" t="s">
        <v>12</v>
      </c>
      <c r="C10" s="27">
        <f>D10+E10+F10</f>
        <v>1</v>
      </c>
      <c r="D10" s="27">
        <v>0</v>
      </c>
      <c r="E10" s="27">
        <v>0</v>
      </c>
      <c r="F10" s="27">
        <v>1</v>
      </c>
      <c r="G10" s="27">
        <f>D10*15+E10*45+F10*30</f>
        <v>30</v>
      </c>
      <c r="H10" s="6"/>
    </row>
    <row r="11" spans="1:8" s="68" customFormat="1" ht="19.5" customHeight="1">
      <c r="A11" s="27">
        <v>102008</v>
      </c>
      <c r="B11" s="28" t="s">
        <v>13</v>
      </c>
      <c r="C11" s="27">
        <f aca="true" t="shared" si="0" ref="C11:C16">D11+E11+F11</f>
        <v>3</v>
      </c>
      <c r="D11" s="27">
        <v>2</v>
      </c>
      <c r="E11" s="27">
        <v>0</v>
      </c>
      <c r="F11" s="27">
        <v>1</v>
      </c>
      <c r="G11" s="27">
        <f>D11*15+E11*45+F11*30</f>
        <v>60</v>
      </c>
      <c r="H11" s="29"/>
    </row>
    <row r="12" spans="1:8" s="68" customFormat="1" ht="19.5" customHeight="1">
      <c r="A12" s="27">
        <v>102019</v>
      </c>
      <c r="B12" s="28" t="s">
        <v>14</v>
      </c>
      <c r="C12" s="27">
        <f t="shared" si="0"/>
        <v>2</v>
      </c>
      <c r="D12" s="27">
        <v>1</v>
      </c>
      <c r="E12" s="27">
        <v>0</v>
      </c>
      <c r="F12" s="27">
        <v>1</v>
      </c>
      <c r="G12" s="27">
        <f>D12*15+E12*45+F12*30</f>
        <v>45</v>
      </c>
      <c r="H12" s="6"/>
    </row>
    <row r="13" spans="1:8" s="68" customFormat="1" ht="19.5" customHeight="1">
      <c r="A13" s="27">
        <v>117006</v>
      </c>
      <c r="B13" s="28" t="s">
        <v>15</v>
      </c>
      <c r="C13" s="27">
        <f t="shared" si="0"/>
        <v>2</v>
      </c>
      <c r="D13" s="27">
        <v>1</v>
      </c>
      <c r="E13" s="27">
        <v>0</v>
      </c>
      <c r="F13" s="27">
        <v>1</v>
      </c>
      <c r="G13" s="27">
        <f>D13*15+E13*45+F13*30</f>
        <v>45</v>
      </c>
      <c r="H13" s="8"/>
    </row>
    <row r="14" spans="1:8" s="68" customFormat="1" ht="19.5" customHeight="1">
      <c r="A14" s="27">
        <v>117008</v>
      </c>
      <c r="B14" s="28" t="s">
        <v>16</v>
      </c>
      <c r="C14" s="27">
        <f t="shared" si="0"/>
        <v>2</v>
      </c>
      <c r="D14" s="27">
        <v>2</v>
      </c>
      <c r="E14" s="27">
        <v>0</v>
      </c>
      <c r="F14" s="27">
        <v>0</v>
      </c>
      <c r="G14" s="27">
        <f>F14*30+E14*45+D14*15</f>
        <v>30</v>
      </c>
      <c r="H14" s="6"/>
    </row>
    <row r="15" spans="1:8" s="68" customFormat="1" ht="19.5" customHeight="1">
      <c r="A15" s="27">
        <v>117009</v>
      </c>
      <c r="B15" s="28" t="s">
        <v>17</v>
      </c>
      <c r="C15" s="27">
        <f t="shared" si="0"/>
        <v>1</v>
      </c>
      <c r="D15" s="27">
        <v>0</v>
      </c>
      <c r="E15" s="27">
        <v>1</v>
      </c>
      <c r="F15" s="27">
        <v>0</v>
      </c>
      <c r="G15" s="27">
        <f>F15*30+E15*45+D15*15</f>
        <v>45</v>
      </c>
      <c r="H15" s="6" t="s">
        <v>18</v>
      </c>
    </row>
    <row r="16" spans="1:8" s="68" customFormat="1" ht="19.5" customHeight="1">
      <c r="A16" s="27">
        <v>117010</v>
      </c>
      <c r="B16" s="28" t="s">
        <v>19</v>
      </c>
      <c r="C16" s="27">
        <f t="shared" si="0"/>
        <v>1</v>
      </c>
      <c r="D16" s="27">
        <v>0</v>
      </c>
      <c r="E16" s="27">
        <v>1</v>
      </c>
      <c r="F16" s="27">
        <v>0</v>
      </c>
      <c r="G16" s="27">
        <f>F16*30+E16*45+D16*15</f>
        <v>45</v>
      </c>
      <c r="H16" s="6" t="s">
        <v>18</v>
      </c>
    </row>
    <row r="17" spans="1:8" s="68" customFormat="1" ht="19.5" customHeight="1">
      <c r="A17" s="133" t="s">
        <v>20</v>
      </c>
      <c r="B17" s="133"/>
      <c r="C17" s="98">
        <f>SUM(C10:C16)</f>
        <v>12</v>
      </c>
      <c r="D17" s="98">
        <f>SUM(D10:D16)</f>
        <v>6</v>
      </c>
      <c r="E17" s="98">
        <f>SUM(E10:E16)</f>
        <v>2</v>
      </c>
      <c r="F17" s="98">
        <f>SUM(F10:F16)</f>
        <v>4</v>
      </c>
      <c r="G17" s="98">
        <f>SUM(G10:G16)</f>
        <v>300</v>
      </c>
      <c r="H17" s="30"/>
    </row>
    <row r="18" spans="1:8" s="68" customFormat="1" ht="19.5" customHeight="1">
      <c r="A18" s="27">
        <v>102003</v>
      </c>
      <c r="B18" s="28" t="s">
        <v>21</v>
      </c>
      <c r="C18" s="27">
        <f aca="true" t="shared" si="1" ref="C18:C25">D18+E18+F18</f>
        <v>1</v>
      </c>
      <c r="D18" s="27">
        <v>0</v>
      </c>
      <c r="E18" s="27">
        <v>0</v>
      </c>
      <c r="F18" s="27">
        <v>1</v>
      </c>
      <c r="G18" s="27">
        <f>F18*30+E18*45+D18*15</f>
        <v>30</v>
      </c>
      <c r="H18" s="6"/>
    </row>
    <row r="19" spans="1:8" s="68" customFormat="1" ht="19.5" customHeight="1">
      <c r="A19" s="27">
        <v>102011</v>
      </c>
      <c r="B19" s="28" t="s">
        <v>22</v>
      </c>
      <c r="C19" s="27">
        <f t="shared" si="1"/>
        <v>1</v>
      </c>
      <c r="D19" s="27">
        <v>0</v>
      </c>
      <c r="E19" s="27">
        <v>0</v>
      </c>
      <c r="F19" s="27">
        <v>1</v>
      </c>
      <c r="G19" s="27">
        <f>F19*30+E19*45+D19*15</f>
        <v>30</v>
      </c>
      <c r="H19" s="29"/>
    </row>
    <row r="20" spans="1:8" s="68" customFormat="1" ht="19.5" customHeight="1">
      <c r="A20" s="81">
        <v>102014</v>
      </c>
      <c r="B20" s="28" t="s">
        <v>23</v>
      </c>
      <c r="C20" s="27">
        <f t="shared" si="1"/>
        <v>3</v>
      </c>
      <c r="D20" s="27">
        <v>2</v>
      </c>
      <c r="E20" s="27">
        <v>1</v>
      </c>
      <c r="F20" s="27">
        <v>0</v>
      </c>
      <c r="G20" s="27">
        <f>F20*30+E20*45+D20*15</f>
        <v>75</v>
      </c>
      <c r="H20" s="29"/>
    </row>
    <row r="21" spans="1:8" s="68" customFormat="1" ht="19.5" customHeight="1">
      <c r="A21" s="27">
        <v>102020</v>
      </c>
      <c r="B21" s="28" t="s">
        <v>24</v>
      </c>
      <c r="C21" s="27">
        <f t="shared" si="1"/>
        <v>2</v>
      </c>
      <c r="D21" s="27">
        <v>1</v>
      </c>
      <c r="E21" s="27">
        <v>0</v>
      </c>
      <c r="F21" s="27">
        <v>1</v>
      </c>
      <c r="G21" s="27">
        <f>F21*30+E21*45+D21*15</f>
        <v>45</v>
      </c>
      <c r="H21" s="6"/>
    </row>
    <row r="22" spans="1:8" s="68" customFormat="1" ht="19.5" customHeight="1">
      <c r="A22" s="27">
        <v>102028</v>
      </c>
      <c r="B22" s="28" t="s">
        <v>25</v>
      </c>
      <c r="C22" s="27">
        <f t="shared" si="1"/>
        <v>2</v>
      </c>
      <c r="D22" s="27">
        <v>1</v>
      </c>
      <c r="E22" s="27">
        <v>1</v>
      </c>
      <c r="F22" s="27">
        <v>0</v>
      </c>
      <c r="G22" s="27">
        <f>D22*15+E22*45+F22*30</f>
        <v>60</v>
      </c>
      <c r="H22" s="29"/>
    </row>
    <row r="23" spans="1:8" s="68" customFormat="1" ht="19.5" customHeight="1">
      <c r="A23" s="27">
        <v>117001</v>
      </c>
      <c r="B23" s="28" t="s">
        <v>26</v>
      </c>
      <c r="C23" s="27">
        <f t="shared" si="1"/>
        <v>1</v>
      </c>
      <c r="D23" s="27">
        <v>0</v>
      </c>
      <c r="E23" s="27">
        <v>1</v>
      </c>
      <c r="F23" s="27">
        <v>0</v>
      </c>
      <c r="G23" s="27">
        <f>F23*30+E23*45+D23*15</f>
        <v>45</v>
      </c>
      <c r="H23" s="29" t="s">
        <v>27</v>
      </c>
    </row>
    <row r="24" spans="1:8" s="68" customFormat="1" ht="19.5" customHeight="1">
      <c r="A24" s="27">
        <v>117007</v>
      </c>
      <c r="B24" s="28" t="s">
        <v>28</v>
      </c>
      <c r="C24" s="27">
        <f t="shared" si="1"/>
        <v>3</v>
      </c>
      <c r="D24" s="27">
        <v>3</v>
      </c>
      <c r="E24" s="27">
        <v>0</v>
      </c>
      <c r="F24" s="27">
        <v>0</v>
      </c>
      <c r="G24" s="27">
        <f>F24*30+E24*45+D24*15</f>
        <v>45</v>
      </c>
      <c r="H24" s="6"/>
    </row>
    <row r="25" spans="1:8" s="68" customFormat="1" ht="19.5" customHeight="1">
      <c r="A25" s="27">
        <v>117002</v>
      </c>
      <c r="B25" s="28" t="s">
        <v>29</v>
      </c>
      <c r="C25" s="27">
        <f t="shared" si="1"/>
        <v>3</v>
      </c>
      <c r="D25" s="27">
        <v>3</v>
      </c>
      <c r="E25" s="27">
        <v>0</v>
      </c>
      <c r="F25" s="27">
        <v>0</v>
      </c>
      <c r="G25" s="27">
        <f>F25*30+E25*45+D25*15</f>
        <v>45</v>
      </c>
      <c r="H25" s="6"/>
    </row>
    <row r="26" spans="1:8" s="68" customFormat="1" ht="19.5" customHeight="1">
      <c r="A26" s="133" t="s">
        <v>30</v>
      </c>
      <c r="B26" s="133"/>
      <c r="C26" s="98">
        <f>SUM(C18:C25)</f>
        <v>16</v>
      </c>
      <c r="D26" s="98">
        <f>SUM(D18:D25)</f>
        <v>10</v>
      </c>
      <c r="E26" s="98">
        <f>SUM(E18:E25)</f>
        <v>3</v>
      </c>
      <c r="F26" s="98">
        <f>SUM(F18:F25)</f>
        <v>3</v>
      </c>
      <c r="G26" s="98">
        <f>SUM(G18:G25)</f>
        <v>375</v>
      </c>
      <c r="H26" s="30"/>
    </row>
    <row r="27" spans="1:8" s="68" customFormat="1" ht="19.5" customHeight="1">
      <c r="A27" s="16">
        <v>102021</v>
      </c>
      <c r="B27" s="23" t="s">
        <v>32</v>
      </c>
      <c r="C27" s="16">
        <f>D27+E27+F27</f>
        <v>2</v>
      </c>
      <c r="D27" s="16">
        <v>1</v>
      </c>
      <c r="E27" s="16">
        <v>0</v>
      </c>
      <c r="F27" s="16">
        <v>1</v>
      </c>
      <c r="G27" s="16">
        <f aca="true" t="shared" si="2" ref="G27:G34">F27*30+E27*45+D27*15</f>
        <v>45</v>
      </c>
      <c r="H27" s="16"/>
    </row>
    <row r="28" spans="1:8" s="68" customFormat="1" ht="19.5" customHeight="1">
      <c r="A28" s="16">
        <v>102029</v>
      </c>
      <c r="B28" s="23" t="s">
        <v>33</v>
      </c>
      <c r="C28" s="16">
        <f aca="true" t="shared" si="3" ref="C28:C34">D28+E28+F28</f>
        <v>2</v>
      </c>
      <c r="D28" s="16">
        <v>1</v>
      </c>
      <c r="E28" s="16">
        <v>1</v>
      </c>
      <c r="F28" s="16">
        <v>0</v>
      </c>
      <c r="G28" s="16">
        <f t="shared" si="2"/>
        <v>60</v>
      </c>
      <c r="H28" s="16"/>
    </row>
    <row r="29" spans="1:8" s="68" customFormat="1" ht="19.5" customHeight="1">
      <c r="A29" s="16">
        <v>102004</v>
      </c>
      <c r="B29" s="23" t="s">
        <v>31</v>
      </c>
      <c r="C29" s="16">
        <f t="shared" si="3"/>
        <v>1</v>
      </c>
      <c r="D29" s="16">
        <v>0</v>
      </c>
      <c r="E29" s="16">
        <v>0</v>
      </c>
      <c r="F29" s="16">
        <v>1</v>
      </c>
      <c r="G29" s="16">
        <f t="shared" si="2"/>
        <v>30</v>
      </c>
      <c r="H29" s="16"/>
    </row>
    <row r="30" spans="1:8" s="70" customFormat="1" ht="19.5" customHeight="1">
      <c r="A30" s="16">
        <v>120023</v>
      </c>
      <c r="B30" s="23" t="s">
        <v>89</v>
      </c>
      <c r="C30" s="16">
        <f t="shared" si="3"/>
        <v>2</v>
      </c>
      <c r="D30" s="16">
        <v>2</v>
      </c>
      <c r="E30" s="16">
        <v>0</v>
      </c>
      <c r="F30" s="16">
        <v>0</v>
      </c>
      <c r="G30" s="16">
        <f t="shared" si="2"/>
        <v>30</v>
      </c>
      <c r="H30" s="16"/>
    </row>
    <row r="31" spans="1:8" s="70" customFormat="1" ht="19.5" customHeight="1">
      <c r="A31" s="16">
        <v>117057</v>
      </c>
      <c r="B31" s="23" t="s">
        <v>38</v>
      </c>
      <c r="C31" s="16">
        <f t="shared" si="3"/>
        <v>1</v>
      </c>
      <c r="D31" s="16">
        <v>0</v>
      </c>
      <c r="E31" s="16">
        <v>1</v>
      </c>
      <c r="F31" s="16">
        <v>0</v>
      </c>
      <c r="G31" s="16">
        <f t="shared" si="2"/>
        <v>45</v>
      </c>
      <c r="H31" s="16"/>
    </row>
    <row r="32" spans="1:8" s="70" customFormat="1" ht="19.5" customHeight="1">
      <c r="A32" s="16">
        <v>117046</v>
      </c>
      <c r="B32" s="23" t="s">
        <v>36</v>
      </c>
      <c r="C32" s="16">
        <f t="shared" si="3"/>
        <v>4</v>
      </c>
      <c r="D32" s="16">
        <v>4</v>
      </c>
      <c r="E32" s="16">
        <v>0</v>
      </c>
      <c r="F32" s="16">
        <v>0</v>
      </c>
      <c r="G32" s="16">
        <f t="shared" si="2"/>
        <v>60</v>
      </c>
      <c r="H32" s="9" t="s">
        <v>18</v>
      </c>
    </row>
    <row r="33" spans="1:8" s="70" customFormat="1" ht="19.5" customHeight="1">
      <c r="A33" s="16">
        <v>117037</v>
      </c>
      <c r="B33" s="23" t="s">
        <v>34</v>
      </c>
      <c r="C33" s="16">
        <f t="shared" si="3"/>
        <v>3</v>
      </c>
      <c r="D33" s="16">
        <v>3</v>
      </c>
      <c r="E33" s="16">
        <v>0</v>
      </c>
      <c r="F33" s="16">
        <v>0</v>
      </c>
      <c r="G33" s="16">
        <f t="shared" si="2"/>
        <v>45</v>
      </c>
      <c r="H33" s="9" t="s">
        <v>35</v>
      </c>
    </row>
    <row r="34" spans="1:8" s="70" customFormat="1" ht="19.5" customHeight="1">
      <c r="A34" s="16">
        <v>117055</v>
      </c>
      <c r="B34" s="23" t="s">
        <v>37</v>
      </c>
      <c r="C34" s="16">
        <f t="shared" si="3"/>
        <v>1</v>
      </c>
      <c r="D34" s="16">
        <v>0</v>
      </c>
      <c r="E34" s="16">
        <v>1</v>
      </c>
      <c r="F34" s="16">
        <v>0</v>
      </c>
      <c r="G34" s="16">
        <f t="shared" si="2"/>
        <v>45</v>
      </c>
      <c r="H34" s="16"/>
    </row>
    <row r="35" spans="1:8" s="70" customFormat="1" ht="19.5" customHeight="1">
      <c r="A35" s="133" t="s">
        <v>39</v>
      </c>
      <c r="B35" s="133"/>
      <c r="C35" s="79">
        <f>SUM(C27:C34)</f>
        <v>16</v>
      </c>
      <c r="D35" s="79">
        <f>SUM(D27:D34)</f>
        <v>11</v>
      </c>
      <c r="E35" s="79">
        <f>SUM(E27:E34)</f>
        <v>3</v>
      </c>
      <c r="F35" s="79">
        <f>SUM(F27:F34)</f>
        <v>2</v>
      </c>
      <c r="G35" s="79">
        <f>SUM(G27:G34)</f>
        <v>360</v>
      </c>
      <c r="H35" s="79"/>
    </row>
    <row r="36" spans="1:8" s="70" customFormat="1" ht="19.5" customHeight="1">
      <c r="A36" s="16">
        <v>102005</v>
      </c>
      <c r="B36" s="23" t="s">
        <v>40</v>
      </c>
      <c r="C36" s="16">
        <f>D36+E36+F36</f>
        <v>5</v>
      </c>
      <c r="D36" s="16">
        <v>4</v>
      </c>
      <c r="E36" s="16">
        <v>0</v>
      </c>
      <c r="F36" s="16">
        <v>1</v>
      </c>
      <c r="G36" s="16">
        <f aca="true" t="shared" si="4" ref="G36:G41">F36*30+E36*45+D36*15</f>
        <v>90</v>
      </c>
      <c r="H36" s="16"/>
    </row>
    <row r="37" spans="1:8" s="70" customFormat="1" ht="19.5" customHeight="1">
      <c r="A37" s="16">
        <v>102006</v>
      </c>
      <c r="B37" s="23" t="s">
        <v>41</v>
      </c>
      <c r="C37" s="16">
        <f>D37+E37+F37</f>
        <v>2</v>
      </c>
      <c r="D37" s="16">
        <v>2</v>
      </c>
      <c r="E37" s="16">
        <v>0</v>
      </c>
      <c r="F37" s="16">
        <v>0</v>
      </c>
      <c r="G37" s="16">
        <f t="shared" si="4"/>
        <v>30</v>
      </c>
      <c r="H37" s="16"/>
    </row>
    <row r="38" spans="1:8" s="70" customFormat="1" ht="19.5" customHeight="1">
      <c r="A38" s="16">
        <v>102030</v>
      </c>
      <c r="B38" s="23" t="s">
        <v>42</v>
      </c>
      <c r="C38" s="16">
        <f>D38+E38+F38</f>
        <v>3</v>
      </c>
      <c r="D38" s="16">
        <v>2</v>
      </c>
      <c r="E38" s="16">
        <v>0</v>
      </c>
      <c r="F38" s="16">
        <v>1</v>
      </c>
      <c r="G38" s="16">
        <f t="shared" si="4"/>
        <v>60</v>
      </c>
      <c r="H38" s="16"/>
    </row>
    <row r="39" spans="1:8" s="70" customFormat="1" ht="19.5" customHeight="1">
      <c r="A39" s="16">
        <v>117003</v>
      </c>
      <c r="B39" s="23" t="s">
        <v>43</v>
      </c>
      <c r="C39" s="16">
        <f>D39+E39+F39</f>
        <v>1</v>
      </c>
      <c r="D39" s="16">
        <v>0</v>
      </c>
      <c r="E39" s="16">
        <v>1</v>
      </c>
      <c r="F39" s="16">
        <v>0</v>
      </c>
      <c r="G39" s="16">
        <f t="shared" si="4"/>
        <v>45</v>
      </c>
      <c r="H39" s="16"/>
    </row>
    <row r="40" spans="1:8" s="70" customFormat="1" ht="19.5" customHeight="1">
      <c r="A40" s="16">
        <v>120035</v>
      </c>
      <c r="B40" s="23" t="s">
        <v>87</v>
      </c>
      <c r="C40" s="16">
        <f>D40+E40+F40</f>
        <v>2</v>
      </c>
      <c r="D40" s="16">
        <v>1</v>
      </c>
      <c r="E40" s="16">
        <v>0</v>
      </c>
      <c r="F40" s="16">
        <v>1</v>
      </c>
      <c r="G40" s="16">
        <f t="shared" si="4"/>
        <v>45</v>
      </c>
      <c r="H40" s="27" t="s">
        <v>44</v>
      </c>
    </row>
    <row r="41" spans="1:8" s="70" customFormat="1" ht="19.5" customHeight="1">
      <c r="A41" s="16">
        <v>117047</v>
      </c>
      <c r="B41" s="31" t="s">
        <v>45</v>
      </c>
      <c r="C41" s="32">
        <v>4</v>
      </c>
      <c r="D41" s="32">
        <v>4</v>
      </c>
      <c r="E41" s="32">
        <v>0</v>
      </c>
      <c r="F41" s="32">
        <v>0</v>
      </c>
      <c r="G41" s="32">
        <f t="shared" si="4"/>
        <v>60</v>
      </c>
      <c r="H41" s="27" t="s">
        <v>18</v>
      </c>
    </row>
    <row r="42" spans="1:8" s="68" customFormat="1" ht="19.5" customHeight="1">
      <c r="A42" s="134" t="s">
        <v>226</v>
      </c>
      <c r="B42" s="134"/>
      <c r="C42" s="134"/>
      <c r="D42" s="32"/>
      <c r="E42" s="32"/>
      <c r="F42" s="32"/>
      <c r="G42" s="32"/>
      <c r="H42" s="32"/>
    </row>
    <row r="43" spans="1:8" s="68" customFormat="1" ht="19.5" customHeight="1">
      <c r="A43" s="16">
        <v>117031</v>
      </c>
      <c r="B43" s="23" t="s">
        <v>46</v>
      </c>
      <c r="C43" s="16">
        <f>D43+E43+F43</f>
        <v>2</v>
      </c>
      <c r="D43" s="16">
        <v>2</v>
      </c>
      <c r="E43" s="16">
        <v>0</v>
      </c>
      <c r="F43" s="16">
        <v>0</v>
      </c>
      <c r="G43" s="16">
        <f>F43*30+E43*45+D43*15</f>
        <v>30</v>
      </c>
      <c r="H43" s="16"/>
    </row>
    <row r="44" spans="1:8" s="68" customFormat="1" ht="19.5" customHeight="1">
      <c r="A44" s="16">
        <v>117040</v>
      </c>
      <c r="B44" s="23" t="s">
        <v>59</v>
      </c>
      <c r="C44" s="16">
        <f>D44+E44+F44</f>
        <v>2</v>
      </c>
      <c r="D44" s="16">
        <v>2</v>
      </c>
      <c r="E44" s="16">
        <v>0</v>
      </c>
      <c r="F44" s="16">
        <v>0</v>
      </c>
      <c r="G44" s="16">
        <f>F44*30+E44*45+D44*15</f>
        <v>30</v>
      </c>
      <c r="H44" s="16"/>
    </row>
    <row r="45" spans="1:8" s="68" customFormat="1" ht="19.5" customHeight="1">
      <c r="A45" s="16">
        <v>117028</v>
      </c>
      <c r="B45" s="23" t="s">
        <v>47</v>
      </c>
      <c r="C45" s="16">
        <f>E45+D45+F45</f>
        <v>2</v>
      </c>
      <c r="D45" s="16">
        <v>2</v>
      </c>
      <c r="E45" s="16">
        <v>0</v>
      </c>
      <c r="F45" s="16">
        <v>0</v>
      </c>
      <c r="G45" s="16">
        <f>D45*15+E45*45+F45*30</f>
        <v>30</v>
      </c>
      <c r="H45" s="16"/>
    </row>
    <row r="46" spans="1:8" s="68" customFormat="1" ht="19.5" customHeight="1">
      <c r="A46" s="133" t="s">
        <v>48</v>
      </c>
      <c r="B46" s="133"/>
      <c r="C46" s="79">
        <f>SUM(C36:C43)</f>
        <v>19</v>
      </c>
      <c r="D46" s="79">
        <f>SUM(D36:D43)</f>
        <v>15</v>
      </c>
      <c r="E46" s="79">
        <f>SUM(E36:E43)</f>
        <v>1</v>
      </c>
      <c r="F46" s="79">
        <f>SUM(F36:F43)</f>
        <v>3</v>
      </c>
      <c r="G46" s="79">
        <f>SUM(G36:G43)</f>
        <v>360</v>
      </c>
      <c r="H46" s="80"/>
    </row>
    <row r="47" spans="1:8" s="68" customFormat="1" ht="18.75" customHeight="1">
      <c r="A47" s="16">
        <v>102034</v>
      </c>
      <c r="B47" s="23" t="s">
        <v>49</v>
      </c>
      <c r="C47" s="16">
        <f>D47+E47+F47</f>
        <v>2</v>
      </c>
      <c r="D47" s="16">
        <v>1</v>
      </c>
      <c r="E47" s="16">
        <v>0</v>
      </c>
      <c r="F47" s="16">
        <v>1</v>
      </c>
      <c r="G47" s="16">
        <f>F47*30+E47*45+D47*15</f>
        <v>45</v>
      </c>
      <c r="H47" s="16"/>
    </row>
    <row r="48" spans="1:8" s="68" customFormat="1" ht="18.75" customHeight="1">
      <c r="A48" s="16">
        <v>117029</v>
      </c>
      <c r="B48" s="23" t="s">
        <v>160</v>
      </c>
      <c r="C48" s="16">
        <f aca="true" t="shared" si="5" ref="C48:C56">D48+E48+F48</f>
        <v>2</v>
      </c>
      <c r="D48" s="16">
        <v>2</v>
      </c>
      <c r="E48" s="16">
        <v>0</v>
      </c>
      <c r="F48" s="16">
        <v>0</v>
      </c>
      <c r="G48" s="16">
        <f aca="true" t="shared" si="6" ref="G48:G56">F48*30+E48*45+D48*15</f>
        <v>30</v>
      </c>
      <c r="H48" s="16" t="s">
        <v>18</v>
      </c>
    </row>
    <row r="49" spans="1:8" s="68" customFormat="1" ht="18.75" customHeight="1">
      <c r="A49" s="16">
        <v>102031</v>
      </c>
      <c r="B49" s="23" t="s">
        <v>50</v>
      </c>
      <c r="C49" s="16">
        <f t="shared" si="5"/>
        <v>3</v>
      </c>
      <c r="D49" s="16">
        <v>2</v>
      </c>
      <c r="E49" s="16">
        <v>0</v>
      </c>
      <c r="F49" s="16">
        <v>1</v>
      </c>
      <c r="G49" s="16">
        <f t="shared" si="6"/>
        <v>60</v>
      </c>
      <c r="H49" s="16"/>
    </row>
    <row r="50" spans="1:8" s="68" customFormat="1" ht="18.75" customHeight="1">
      <c r="A50" s="16">
        <v>117056</v>
      </c>
      <c r="B50" s="23" t="s">
        <v>51</v>
      </c>
      <c r="C50" s="16">
        <f t="shared" si="5"/>
        <v>1</v>
      </c>
      <c r="D50" s="16">
        <v>0</v>
      </c>
      <c r="E50" s="16">
        <v>1</v>
      </c>
      <c r="F50" s="16">
        <v>0</v>
      </c>
      <c r="G50" s="16">
        <f t="shared" si="6"/>
        <v>45</v>
      </c>
      <c r="H50" s="16"/>
    </row>
    <row r="51" spans="1:8" s="70" customFormat="1" ht="18.75" customHeight="1">
      <c r="A51" s="16">
        <v>117045</v>
      </c>
      <c r="B51" s="23" t="s">
        <v>234</v>
      </c>
      <c r="C51" s="16">
        <f t="shared" si="5"/>
        <v>2</v>
      </c>
      <c r="D51" s="16">
        <v>2</v>
      </c>
      <c r="E51" s="16">
        <v>0</v>
      </c>
      <c r="F51" s="16">
        <v>0</v>
      </c>
      <c r="G51" s="16">
        <f t="shared" si="6"/>
        <v>30</v>
      </c>
      <c r="H51" s="16"/>
    </row>
    <row r="52" spans="1:8" s="68" customFormat="1" ht="18.75" customHeight="1">
      <c r="A52" s="16">
        <v>117060</v>
      </c>
      <c r="B52" s="23" t="s">
        <v>185</v>
      </c>
      <c r="C52" s="16">
        <f t="shared" si="5"/>
        <v>1</v>
      </c>
      <c r="D52" s="16">
        <v>0</v>
      </c>
      <c r="E52" s="16">
        <v>1</v>
      </c>
      <c r="F52" s="16">
        <v>0</v>
      </c>
      <c r="G52" s="16">
        <f t="shared" si="6"/>
        <v>45</v>
      </c>
      <c r="H52" s="16" t="s">
        <v>18</v>
      </c>
    </row>
    <row r="53" spans="1:8" s="68" customFormat="1" ht="18.75" customHeight="1">
      <c r="A53" s="16">
        <v>117058</v>
      </c>
      <c r="B53" s="23" t="s">
        <v>233</v>
      </c>
      <c r="C53" s="16">
        <f t="shared" si="5"/>
        <v>1</v>
      </c>
      <c r="D53" s="16">
        <v>0</v>
      </c>
      <c r="E53" s="16">
        <v>1</v>
      </c>
      <c r="F53" s="16">
        <v>0</v>
      </c>
      <c r="G53" s="16">
        <f t="shared" si="6"/>
        <v>45</v>
      </c>
      <c r="H53" s="16" t="s">
        <v>54</v>
      </c>
    </row>
    <row r="54" spans="1:8" s="68" customFormat="1" ht="18.75" customHeight="1">
      <c r="A54" s="134" t="s">
        <v>237</v>
      </c>
      <c r="B54" s="134"/>
      <c r="C54" s="134"/>
      <c r="D54" s="16"/>
      <c r="E54" s="16"/>
      <c r="F54" s="16"/>
      <c r="G54" s="16"/>
      <c r="H54" s="16"/>
    </row>
    <row r="55" spans="1:8" s="68" customFormat="1" ht="18.75" customHeight="1">
      <c r="A55" s="16">
        <v>117024</v>
      </c>
      <c r="B55" s="23" t="s">
        <v>149</v>
      </c>
      <c r="C55" s="16">
        <f t="shared" si="5"/>
        <v>2</v>
      </c>
      <c r="D55" s="16">
        <v>2</v>
      </c>
      <c r="E55" s="16">
        <v>0</v>
      </c>
      <c r="F55" s="16">
        <v>0</v>
      </c>
      <c r="G55" s="16">
        <f t="shared" si="6"/>
        <v>30</v>
      </c>
      <c r="H55" s="16"/>
    </row>
    <row r="56" spans="1:8" s="68" customFormat="1" ht="18.75" customHeight="1">
      <c r="A56" s="16">
        <v>117049</v>
      </c>
      <c r="B56" s="23" t="s">
        <v>186</v>
      </c>
      <c r="C56" s="16">
        <f t="shared" si="5"/>
        <v>2</v>
      </c>
      <c r="D56" s="16">
        <v>2</v>
      </c>
      <c r="E56" s="16">
        <v>0</v>
      </c>
      <c r="F56" s="16">
        <v>0</v>
      </c>
      <c r="G56" s="16">
        <f t="shared" si="6"/>
        <v>30</v>
      </c>
      <c r="H56" s="16"/>
    </row>
    <row r="57" spans="1:8" s="68" customFormat="1" ht="18.75" customHeight="1">
      <c r="A57" s="16">
        <v>117042</v>
      </c>
      <c r="B57" s="23" t="s">
        <v>60</v>
      </c>
      <c r="C57" s="16">
        <f>D57+E57+F57</f>
        <v>2</v>
      </c>
      <c r="D57" s="16">
        <v>2</v>
      </c>
      <c r="E57" s="16">
        <v>0</v>
      </c>
      <c r="F57" s="16">
        <v>0</v>
      </c>
      <c r="G57" s="16">
        <f>F57*30+E57*45+D57*15</f>
        <v>30</v>
      </c>
      <c r="H57" s="16"/>
    </row>
    <row r="58" spans="1:8" s="68" customFormat="1" ht="18.75" customHeight="1">
      <c r="A58" s="133" t="s">
        <v>55</v>
      </c>
      <c r="B58" s="133"/>
      <c r="C58" s="79">
        <f>SUM(C47:C56)</f>
        <v>16</v>
      </c>
      <c r="D58" s="79">
        <f>SUM(D47:D56)</f>
        <v>11</v>
      </c>
      <c r="E58" s="79">
        <f>SUM(E47:E56)</f>
        <v>3</v>
      </c>
      <c r="F58" s="79">
        <f>SUM(F47:F56)</f>
        <v>2</v>
      </c>
      <c r="G58" s="79">
        <f>SUM(G47:G56)</f>
        <v>360</v>
      </c>
      <c r="H58" s="80"/>
    </row>
    <row r="59" spans="1:8" s="68" customFormat="1" ht="19.5" customHeight="1">
      <c r="A59" s="16">
        <v>102033</v>
      </c>
      <c r="B59" s="23" t="s">
        <v>187</v>
      </c>
      <c r="C59" s="16">
        <f>D59+E59+F59</f>
        <v>2</v>
      </c>
      <c r="D59" s="16">
        <v>2</v>
      </c>
      <c r="E59" s="16">
        <v>0</v>
      </c>
      <c r="F59" s="16">
        <v>0</v>
      </c>
      <c r="G59" s="16">
        <f>F59*30+E59*45+D59*15</f>
        <v>30</v>
      </c>
      <c r="H59" s="16"/>
    </row>
    <row r="60" spans="1:8" s="68" customFormat="1" ht="18.75" customHeight="1">
      <c r="A60" s="16">
        <v>102032</v>
      </c>
      <c r="B60" s="23" t="s">
        <v>107</v>
      </c>
      <c r="C60" s="16">
        <f>D60+E60+F60</f>
        <v>3</v>
      </c>
      <c r="D60" s="16">
        <v>2</v>
      </c>
      <c r="E60" s="16">
        <v>0</v>
      </c>
      <c r="F60" s="16">
        <v>1</v>
      </c>
      <c r="G60" s="16">
        <f>D60*15+E60*45+F60*30</f>
        <v>60</v>
      </c>
      <c r="H60" s="16"/>
    </row>
    <row r="61" spans="1:8" s="68" customFormat="1" ht="18.75" customHeight="1">
      <c r="A61" s="16">
        <v>117030</v>
      </c>
      <c r="B61" s="23" t="s">
        <v>169</v>
      </c>
      <c r="C61" s="16">
        <v>2</v>
      </c>
      <c r="D61" s="16">
        <v>2</v>
      </c>
      <c r="E61" s="16">
        <v>0</v>
      </c>
      <c r="F61" s="16">
        <v>0</v>
      </c>
      <c r="G61" s="16">
        <f>F61*30+E61*45+D61*15</f>
        <v>30</v>
      </c>
      <c r="H61" s="16" t="s">
        <v>18</v>
      </c>
    </row>
    <row r="62" spans="1:8" s="68" customFormat="1" ht="18.75" customHeight="1">
      <c r="A62" s="16">
        <v>120037</v>
      </c>
      <c r="B62" s="23" t="s">
        <v>152</v>
      </c>
      <c r="C62" s="16">
        <f>D62+E62+F62</f>
        <v>2</v>
      </c>
      <c r="D62" s="16">
        <v>1</v>
      </c>
      <c r="E62" s="16">
        <v>0</v>
      </c>
      <c r="F62" s="16">
        <v>1</v>
      </c>
      <c r="G62" s="16">
        <f>F62*30+E62*45+D62*15</f>
        <v>45</v>
      </c>
      <c r="H62" s="16"/>
    </row>
    <row r="63" spans="1:8" s="68" customFormat="1" ht="18.75" customHeight="1">
      <c r="A63" s="16">
        <v>120022</v>
      </c>
      <c r="B63" s="23" t="s">
        <v>256</v>
      </c>
      <c r="C63" s="16">
        <f>E63+D63+F63</f>
        <v>2</v>
      </c>
      <c r="D63" s="16">
        <v>2</v>
      </c>
      <c r="E63" s="16">
        <v>0</v>
      </c>
      <c r="F63" s="16">
        <v>0</v>
      </c>
      <c r="G63" s="16">
        <f>D63*15+E63*45+F63*30</f>
        <v>30</v>
      </c>
      <c r="H63" s="16"/>
    </row>
    <row r="64" spans="1:8" s="68" customFormat="1" ht="18.75" customHeight="1">
      <c r="A64" s="16">
        <v>120024</v>
      </c>
      <c r="B64" s="23" t="s">
        <v>150</v>
      </c>
      <c r="C64" s="16">
        <f>D64+E64+F64</f>
        <v>3</v>
      </c>
      <c r="D64" s="16">
        <v>3</v>
      </c>
      <c r="E64" s="16">
        <v>0</v>
      </c>
      <c r="F64" s="16">
        <v>0</v>
      </c>
      <c r="G64" s="16">
        <f>F64*30+E64*45+D64*15</f>
        <v>45</v>
      </c>
      <c r="H64" s="16"/>
    </row>
    <row r="65" spans="1:8" s="68" customFormat="1" ht="18.75" customHeight="1">
      <c r="A65" s="16">
        <v>120026</v>
      </c>
      <c r="B65" s="23" t="s">
        <v>188</v>
      </c>
      <c r="C65" s="16">
        <f>D65+E65+F65</f>
        <v>2</v>
      </c>
      <c r="D65" s="16">
        <v>2</v>
      </c>
      <c r="E65" s="16">
        <v>0</v>
      </c>
      <c r="F65" s="16">
        <v>0</v>
      </c>
      <c r="G65" s="16">
        <f>F65*30+E65*45+D65*15</f>
        <v>30</v>
      </c>
      <c r="H65" s="16"/>
    </row>
    <row r="66" spans="1:8" s="68" customFormat="1" ht="18.75" customHeight="1">
      <c r="A66" s="16">
        <v>117027</v>
      </c>
      <c r="B66" s="23" t="s">
        <v>189</v>
      </c>
      <c r="C66" s="16">
        <v>1</v>
      </c>
      <c r="D66" s="16">
        <v>0</v>
      </c>
      <c r="E66" s="16">
        <v>0</v>
      </c>
      <c r="F66" s="16">
        <v>1</v>
      </c>
      <c r="G66" s="16">
        <f>F66*30+E66*45+D66*15</f>
        <v>30</v>
      </c>
      <c r="H66" s="16"/>
    </row>
    <row r="67" spans="1:8" s="68" customFormat="1" ht="18.75" customHeight="1">
      <c r="A67" s="134" t="s">
        <v>228</v>
      </c>
      <c r="B67" s="134"/>
      <c r="C67" s="134"/>
      <c r="D67" s="16"/>
      <c r="E67" s="16"/>
      <c r="F67" s="16"/>
      <c r="G67" s="16"/>
      <c r="H67" s="16"/>
    </row>
    <row r="68" spans="1:8" s="68" customFormat="1" ht="18.75" customHeight="1">
      <c r="A68" s="16">
        <v>120018</v>
      </c>
      <c r="B68" s="23" t="s">
        <v>190</v>
      </c>
      <c r="C68" s="16">
        <f>D68+E68+F68</f>
        <v>2</v>
      </c>
      <c r="D68" s="16">
        <v>2</v>
      </c>
      <c r="E68" s="16">
        <v>0</v>
      </c>
      <c r="F68" s="16">
        <v>0</v>
      </c>
      <c r="G68" s="16">
        <f>F68*30+E68*45+D68*15</f>
        <v>30</v>
      </c>
      <c r="H68" s="16"/>
    </row>
    <row r="69" spans="1:8" s="68" customFormat="1" ht="18.75" customHeight="1">
      <c r="A69" s="16">
        <v>120021</v>
      </c>
      <c r="B69" s="23" t="s">
        <v>235</v>
      </c>
      <c r="C69" s="16">
        <f>D69+E69+F69</f>
        <v>2</v>
      </c>
      <c r="D69" s="16">
        <v>2</v>
      </c>
      <c r="E69" s="16">
        <v>0</v>
      </c>
      <c r="F69" s="16">
        <v>0</v>
      </c>
      <c r="G69" s="16">
        <f>F69*30+E69*45+D69*15</f>
        <v>30</v>
      </c>
      <c r="H69" s="16"/>
    </row>
    <row r="70" spans="1:8" s="68" customFormat="1" ht="18.75" customHeight="1">
      <c r="A70" s="16">
        <v>120011</v>
      </c>
      <c r="B70" s="23" t="s">
        <v>191</v>
      </c>
      <c r="C70" s="16">
        <f>E70+D70+F70</f>
        <v>2</v>
      </c>
      <c r="D70" s="16">
        <v>2</v>
      </c>
      <c r="E70" s="16">
        <v>0</v>
      </c>
      <c r="F70" s="16">
        <v>0</v>
      </c>
      <c r="G70" s="16">
        <f>D70*15+E70*45+F70*30</f>
        <v>30</v>
      </c>
      <c r="H70" s="16"/>
    </row>
    <row r="71" spans="1:8" s="68" customFormat="1" ht="18.75" customHeight="1">
      <c r="A71" s="16">
        <v>120019</v>
      </c>
      <c r="B71" s="23" t="s">
        <v>158</v>
      </c>
      <c r="C71" s="16">
        <v>2</v>
      </c>
      <c r="D71" s="16">
        <v>2</v>
      </c>
      <c r="E71" s="16">
        <v>0</v>
      </c>
      <c r="F71" s="16">
        <v>0</v>
      </c>
      <c r="G71" s="16">
        <f>D71*15+E71*45+F71*30</f>
        <v>30</v>
      </c>
      <c r="H71" s="16" t="s">
        <v>18</v>
      </c>
    </row>
    <row r="72" spans="1:8" s="68" customFormat="1" ht="19.5" customHeight="1">
      <c r="A72" s="133" t="s">
        <v>61</v>
      </c>
      <c r="B72" s="133"/>
      <c r="C72" s="79">
        <f>SUM(C59:C69)</f>
        <v>21</v>
      </c>
      <c r="D72" s="79">
        <f>SUM(D59:D69)</f>
        <v>18</v>
      </c>
      <c r="E72" s="79">
        <f>SUM(E59:E69)</f>
        <v>0</v>
      </c>
      <c r="F72" s="79">
        <f>SUM(F59:F69)</f>
        <v>3</v>
      </c>
      <c r="G72" s="79">
        <f>SUM(G59:G69)</f>
        <v>360</v>
      </c>
      <c r="H72" s="80"/>
    </row>
    <row r="73" spans="1:8" s="68" customFormat="1" ht="18.75" customHeight="1">
      <c r="A73" s="3">
        <v>102001</v>
      </c>
      <c r="B73" s="49" t="s">
        <v>224</v>
      </c>
      <c r="C73" s="13">
        <f>D73+E73+F73</f>
        <v>3</v>
      </c>
      <c r="D73" s="13">
        <v>3</v>
      </c>
      <c r="E73" s="13">
        <v>0</v>
      </c>
      <c r="F73" s="13">
        <v>0</v>
      </c>
      <c r="G73" s="13">
        <f>F73*30+E73*45+D73*15</f>
        <v>45</v>
      </c>
      <c r="H73" s="9"/>
    </row>
    <row r="74" spans="1:8" s="68" customFormat="1" ht="18.75" customHeight="1">
      <c r="A74" s="16">
        <v>117062</v>
      </c>
      <c r="B74" s="23" t="s">
        <v>57</v>
      </c>
      <c r="C74" s="16">
        <f>D74+E74+F74</f>
        <v>1</v>
      </c>
      <c r="D74" s="16">
        <v>0</v>
      </c>
      <c r="E74" s="16">
        <v>1</v>
      </c>
      <c r="F74" s="16">
        <v>0</v>
      </c>
      <c r="G74" s="16">
        <f>F74*30+E74*45+D74*15</f>
        <v>45</v>
      </c>
      <c r="H74" s="16"/>
    </row>
    <row r="75" spans="1:8" s="84" customFormat="1" ht="18.75" customHeight="1">
      <c r="A75" s="16">
        <v>117019</v>
      </c>
      <c r="B75" s="23" t="s">
        <v>65</v>
      </c>
      <c r="C75" s="16">
        <v>2</v>
      </c>
      <c r="D75" s="16">
        <v>2</v>
      </c>
      <c r="E75" s="16">
        <v>0</v>
      </c>
      <c r="F75" s="16">
        <v>0</v>
      </c>
      <c r="G75" s="16">
        <f>F75*30+E75*45+D75*15</f>
        <v>30</v>
      </c>
      <c r="H75" s="16"/>
    </row>
    <row r="76" spans="1:8" s="68" customFormat="1" ht="18.75" customHeight="1">
      <c r="A76" s="3">
        <v>117005</v>
      </c>
      <c r="B76" s="5" t="s">
        <v>67</v>
      </c>
      <c r="C76" s="13">
        <v>2</v>
      </c>
      <c r="D76" s="13">
        <v>2</v>
      </c>
      <c r="E76" s="13">
        <v>0</v>
      </c>
      <c r="F76" s="13">
        <v>0</v>
      </c>
      <c r="G76" s="13">
        <f>F76*30+E76*45+D76*15</f>
        <v>30</v>
      </c>
      <c r="H76" s="9"/>
    </row>
    <row r="77" spans="1:8" s="68" customFormat="1" ht="18.75" customHeight="1">
      <c r="A77" s="3">
        <v>121044</v>
      </c>
      <c r="B77" s="5" t="s">
        <v>63</v>
      </c>
      <c r="C77" s="13">
        <v>2</v>
      </c>
      <c r="D77" s="13">
        <v>2</v>
      </c>
      <c r="E77" s="13">
        <v>0</v>
      </c>
      <c r="F77" s="13">
        <v>0</v>
      </c>
      <c r="G77" s="13">
        <f>F77*30+E77*45+D77*15</f>
        <v>30</v>
      </c>
      <c r="H77" s="9"/>
    </row>
    <row r="78" spans="1:8" s="68" customFormat="1" ht="18.75" customHeight="1">
      <c r="A78" s="3">
        <v>117021</v>
      </c>
      <c r="B78" s="5" t="s">
        <v>56</v>
      </c>
      <c r="C78" s="6">
        <f>D78+E78+F78</f>
        <v>2</v>
      </c>
      <c r="D78" s="13">
        <v>2</v>
      </c>
      <c r="E78" s="13">
        <v>0</v>
      </c>
      <c r="F78" s="13">
        <v>0</v>
      </c>
      <c r="G78" s="6">
        <f>D78*15+E78*45+F78*30</f>
        <v>30</v>
      </c>
      <c r="H78" s="9"/>
    </row>
    <row r="79" spans="1:8" s="68" customFormat="1" ht="18.75" customHeight="1">
      <c r="A79" s="127" t="s">
        <v>239</v>
      </c>
      <c r="B79" s="127"/>
      <c r="C79" s="127"/>
      <c r="D79" s="14"/>
      <c r="E79" s="14"/>
      <c r="F79" s="6"/>
      <c r="G79" s="14"/>
      <c r="H79" s="14"/>
    </row>
    <row r="80" spans="1:8" s="68" customFormat="1" ht="18.75" customHeight="1">
      <c r="A80" s="102">
        <v>117044</v>
      </c>
      <c r="B80" s="24" t="s">
        <v>71</v>
      </c>
      <c r="C80" s="101">
        <v>2</v>
      </c>
      <c r="D80" s="6">
        <v>2</v>
      </c>
      <c r="E80" s="6">
        <v>0</v>
      </c>
      <c r="F80" s="6">
        <v>0</v>
      </c>
      <c r="G80" s="13">
        <f>F80*30+E80*45+D80*15</f>
        <v>30</v>
      </c>
      <c r="H80" s="14"/>
    </row>
    <row r="81" spans="1:8" s="68" customFormat="1" ht="18.75" customHeight="1">
      <c r="A81" s="3">
        <v>117013</v>
      </c>
      <c r="B81" s="5" t="s">
        <v>62</v>
      </c>
      <c r="C81" s="13">
        <f>D81+E81+F81</f>
        <v>2</v>
      </c>
      <c r="D81" s="13">
        <v>2</v>
      </c>
      <c r="E81" s="13">
        <v>0</v>
      </c>
      <c r="F81" s="13">
        <v>0</v>
      </c>
      <c r="G81" s="13">
        <f>F81*30+E81*45+D81*15</f>
        <v>30</v>
      </c>
      <c r="H81" s="9"/>
    </row>
    <row r="82" spans="1:8" s="68" customFormat="1" ht="18.75" customHeight="1">
      <c r="A82" s="16">
        <v>117065</v>
      </c>
      <c r="B82" s="24" t="s">
        <v>257</v>
      </c>
      <c r="C82" s="3">
        <f>E82+D82+F82</f>
        <v>2</v>
      </c>
      <c r="D82" s="3">
        <v>2</v>
      </c>
      <c r="E82" s="3">
        <v>0</v>
      </c>
      <c r="F82" s="3">
        <v>0</v>
      </c>
      <c r="G82" s="3">
        <f>D82*15+E82*45+F82*30</f>
        <v>30</v>
      </c>
      <c r="H82" s="9"/>
    </row>
    <row r="83" spans="1:8" s="68" customFormat="1" ht="18.75" customHeight="1">
      <c r="A83" s="127" t="s">
        <v>258</v>
      </c>
      <c r="B83" s="127"/>
      <c r="C83" s="127"/>
      <c r="D83" s="14"/>
      <c r="E83" s="14"/>
      <c r="F83" s="6"/>
      <c r="G83" s="14"/>
      <c r="H83" s="14"/>
    </row>
    <row r="84" spans="1:8" s="68" customFormat="1" ht="18.75" customHeight="1">
      <c r="A84" s="3">
        <v>117051</v>
      </c>
      <c r="B84" s="5" t="s">
        <v>72</v>
      </c>
      <c r="C84" s="3">
        <f>E84+D84+F84</f>
        <v>1</v>
      </c>
      <c r="D84" s="3">
        <v>0</v>
      </c>
      <c r="E84" s="3">
        <v>1</v>
      </c>
      <c r="F84" s="3">
        <v>0</v>
      </c>
      <c r="G84" s="3">
        <f>D84*15+E84*45+F84*30</f>
        <v>45</v>
      </c>
      <c r="H84" s="14"/>
    </row>
    <row r="85" spans="1:8" s="68" customFormat="1" ht="18.75" customHeight="1">
      <c r="A85" s="9">
        <v>117070</v>
      </c>
      <c r="B85" s="103" t="s">
        <v>259</v>
      </c>
      <c r="C85" s="3">
        <f>E85+D85+F85</f>
        <v>1</v>
      </c>
      <c r="D85" s="3">
        <v>0</v>
      </c>
      <c r="E85" s="3">
        <v>1</v>
      </c>
      <c r="F85" s="3">
        <v>0</v>
      </c>
      <c r="G85" s="3">
        <f>D85*15+E85*45+F85*30</f>
        <v>45</v>
      </c>
      <c r="H85" s="6"/>
    </row>
    <row r="86" spans="1:8" s="68" customFormat="1" ht="18.75" customHeight="1">
      <c r="A86" s="3">
        <v>117053</v>
      </c>
      <c r="B86" s="5" t="s">
        <v>64</v>
      </c>
      <c r="C86" s="3">
        <f>E86+D86+F86</f>
        <v>1</v>
      </c>
      <c r="D86" s="3">
        <v>0</v>
      </c>
      <c r="E86" s="3">
        <v>1</v>
      </c>
      <c r="F86" s="3">
        <v>0</v>
      </c>
      <c r="G86" s="3">
        <f>D86*15+E86*45+F86*30</f>
        <v>45</v>
      </c>
      <c r="H86" s="14"/>
    </row>
    <row r="87" spans="1:8" s="68" customFormat="1" ht="18.75" customHeight="1">
      <c r="A87" s="131" t="s">
        <v>70</v>
      </c>
      <c r="B87" s="131"/>
      <c r="C87" s="105">
        <f>SUM(C73:C78,C80:C81,C84:C85)</f>
        <v>18</v>
      </c>
      <c r="D87" s="105">
        <f>SUM(D73:D78,D80:D81,D84:D85)</f>
        <v>15</v>
      </c>
      <c r="E87" s="105">
        <f>SUM(E73:E78,E80:E81,E84:E85)</f>
        <v>3</v>
      </c>
      <c r="F87" s="105">
        <f>SUM(F73:F78,F80:F81,F84:F85)</f>
        <v>0</v>
      </c>
      <c r="G87" s="105">
        <f>SUM(G73:G78,G80:G81,G84:G85)</f>
        <v>360</v>
      </c>
      <c r="H87" s="6"/>
    </row>
    <row r="88" spans="1:8" s="68" customFormat="1" ht="18.75" customHeight="1">
      <c r="A88" s="102">
        <v>117017</v>
      </c>
      <c r="B88" s="5" t="s">
        <v>58</v>
      </c>
      <c r="C88" s="3">
        <f>E88+D88+F88</f>
        <v>2</v>
      </c>
      <c r="D88" s="3">
        <v>2</v>
      </c>
      <c r="E88" s="3">
        <v>0</v>
      </c>
      <c r="F88" s="3">
        <v>0</v>
      </c>
      <c r="G88" s="3">
        <f>D88*15+E88*45+F88*30</f>
        <v>30</v>
      </c>
      <c r="H88" s="6"/>
    </row>
    <row r="89" spans="1:8" s="68" customFormat="1" ht="18.75" customHeight="1">
      <c r="A89" s="3">
        <v>117026</v>
      </c>
      <c r="B89" s="5" t="s">
        <v>260</v>
      </c>
      <c r="C89" s="3">
        <v>2</v>
      </c>
      <c r="D89" s="3">
        <v>2</v>
      </c>
      <c r="E89" s="3">
        <v>0</v>
      </c>
      <c r="F89" s="3">
        <v>0</v>
      </c>
      <c r="G89" s="3">
        <f>D89*15+E89*45+F89*30</f>
        <v>30</v>
      </c>
      <c r="H89" s="6"/>
    </row>
    <row r="90" spans="1:8" s="68" customFormat="1" ht="18.75" customHeight="1">
      <c r="A90" s="127" t="s">
        <v>261</v>
      </c>
      <c r="B90" s="127"/>
      <c r="C90" s="127"/>
      <c r="D90" s="6"/>
      <c r="E90" s="6"/>
      <c r="F90" s="6"/>
      <c r="G90" s="9"/>
      <c r="H90" s="6"/>
    </row>
    <row r="91" spans="1:8" s="74" customFormat="1" ht="18.75" customHeight="1">
      <c r="A91" s="82">
        <v>117067</v>
      </c>
      <c r="B91" s="83" t="s">
        <v>88</v>
      </c>
      <c r="C91" s="82">
        <v>2</v>
      </c>
      <c r="D91" s="82">
        <v>2</v>
      </c>
      <c r="E91" s="82">
        <v>0</v>
      </c>
      <c r="F91" s="82">
        <v>0</v>
      </c>
      <c r="G91" s="25">
        <f>F91*30+E91*45+D91*15</f>
        <v>30</v>
      </c>
      <c r="H91" s="82"/>
    </row>
    <row r="92" spans="1:8" s="68" customFormat="1" ht="18.75" customHeight="1">
      <c r="A92" s="3">
        <v>117014</v>
      </c>
      <c r="B92" s="24" t="s">
        <v>76</v>
      </c>
      <c r="C92" s="6">
        <f>D92+E92+F92</f>
        <v>2</v>
      </c>
      <c r="D92" s="3">
        <v>2</v>
      </c>
      <c r="E92" s="3">
        <v>0</v>
      </c>
      <c r="F92" s="3">
        <v>0</v>
      </c>
      <c r="G92" s="6">
        <f>D92*15+E92*45+F92*30</f>
        <v>30</v>
      </c>
      <c r="H92" s="6"/>
    </row>
    <row r="93" spans="1:8" s="68" customFormat="1" ht="18.75" customHeight="1">
      <c r="A93" s="3">
        <v>117015</v>
      </c>
      <c r="B93" s="24" t="s">
        <v>74</v>
      </c>
      <c r="C93" s="3">
        <f aca="true" t="shared" si="7" ref="C93:C107">E93+D93+F93</f>
        <v>2</v>
      </c>
      <c r="D93" s="3">
        <v>2</v>
      </c>
      <c r="E93" s="3">
        <v>0</v>
      </c>
      <c r="F93" s="3">
        <v>0</v>
      </c>
      <c r="G93" s="3">
        <f aca="true" t="shared" si="8" ref="G93:G107">D93*15+E93*45+F93*30</f>
        <v>30</v>
      </c>
      <c r="H93" s="9"/>
    </row>
    <row r="94" spans="1:8" s="68" customFormat="1" ht="18.75" customHeight="1">
      <c r="A94" s="3">
        <v>117022</v>
      </c>
      <c r="B94" s="24" t="s">
        <v>66</v>
      </c>
      <c r="C94" s="3">
        <f t="shared" si="7"/>
        <v>2</v>
      </c>
      <c r="D94" s="3">
        <v>2</v>
      </c>
      <c r="E94" s="3">
        <v>0</v>
      </c>
      <c r="F94" s="3">
        <v>0</v>
      </c>
      <c r="G94" s="3">
        <f t="shared" si="8"/>
        <v>30</v>
      </c>
      <c r="H94" s="6"/>
    </row>
    <row r="95" spans="1:8" s="68" customFormat="1" ht="18.75" customHeight="1">
      <c r="A95" s="3">
        <v>117023</v>
      </c>
      <c r="B95" s="24" t="s">
        <v>78</v>
      </c>
      <c r="C95" s="13">
        <f t="shared" si="7"/>
        <v>2</v>
      </c>
      <c r="D95" s="13">
        <v>2</v>
      </c>
      <c r="E95" s="13">
        <v>0</v>
      </c>
      <c r="F95" s="13">
        <v>0</v>
      </c>
      <c r="G95" s="13">
        <f t="shared" si="8"/>
        <v>30</v>
      </c>
      <c r="H95" s="6"/>
    </row>
    <row r="96" spans="1:8" s="68" customFormat="1" ht="18.75" customHeight="1">
      <c r="A96" s="3">
        <v>117012</v>
      </c>
      <c r="B96" s="24" t="s">
        <v>217</v>
      </c>
      <c r="C96" s="3">
        <f t="shared" si="7"/>
        <v>2</v>
      </c>
      <c r="D96" s="3">
        <v>2</v>
      </c>
      <c r="E96" s="3">
        <v>0</v>
      </c>
      <c r="F96" s="3">
        <v>0</v>
      </c>
      <c r="G96" s="3">
        <f t="shared" si="8"/>
        <v>30</v>
      </c>
      <c r="H96" s="6"/>
    </row>
    <row r="97" spans="1:8" s="68" customFormat="1" ht="18.75" customHeight="1">
      <c r="A97" s="3">
        <v>117071</v>
      </c>
      <c r="B97" s="24" t="s">
        <v>262</v>
      </c>
      <c r="C97" s="3">
        <f>E97+D97+F97</f>
        <v>2</v>
      </c>
      <c r="D97" s="3">
        <v>2</v>
      </c>
      <c r="E97" s="3">
        <v>0</v>
      </c>
      <c r="F97" s="3">
        <v>0</v>
      </c>
      <c r="G97" s="3">
        <f>D97*15+E97*45+F97*30</f>
        <v>30</v>
      </c>
      <c r="H97" s="6"/>
    </row>
    <row r="98" spans="1:8" s="68" customFormat="1" ht="18.75" customHeight="1">
      <c r="A98" s="3">
        <v>117106</v>
      </c>
      <c r="B98" s="24" t="s">
        <v>75</v>
      </c>
      <c r="C98" s="15">
        <f t="shared" si="7"/>
        <v>2</v>
      </c>
      <c r="D98" s="16">
        <v>2</v>
      </c>
      <c r="E98" s="16">
        <v>0</v>
      </c>
      <c r="F98" s="16">
        <v>0</v>
      </c>
      <c r="G98" s="13">
        <f t="shared" si="8"/>
        <v>30</v>
      </c>
      <c r="H98" s="6"/>
    </row>
    <row r="99" spans="1:8" s="68" customFormat="1" ht="18.75" customHeight="1">
      <c r="A99" s="3">
        <v>117020</v>
      </c>
      <c r="B99" s="24" t="s">
        <v>77</v>
      </c>
      <c r="C99" s="3">
        <f t="shared" si="7"/>
        <v>2</v>
      </c>
      <c r="D99" s="3">
        <v>2</v>
      </c>
      <c r="E99" s="3">
        <v>0</v>
      </c>
      <c r="F99" s="3">
        <v>0</v>
      </c>
      <c r="G99" s="3">
        <f t="shared" si="8"/>
        <v>30</v>
      </c>
      <c r="H99" s="6"/>
    </row>
    <row r="100" spans="1:8" s="68" customFormat="1" ht="18.75" customHeight="1">
      <c r="A100" s="3">
        <v>117025</v>
      </c>
      <c r="B100" s="24" t="s">
        <v>79</v>
      </c>
      <c r="C100" s="3">
        <f t="shared" si="7"/>
        <v>2</v>
      </c>
      <c r="D100" s="3">
        <v>2</v>
      </c>
      <c r="E100" s="3">
        <v>0</v>
      </c>
      <c r="F100" s="3">
        <v>0</v>
      </c>
      <c r="G100" s="3">
        <f t="shared" si="8"/>
        <v>30</v>
      </c>
      <c r="H100" s="6"/>
    </row>
    <row r="101" spans="1:8" s="68" customFormat="1" ht="18.75" customHeight="1">
      <c r="A101" s="3">
        <v>117004</v>
      </c>
      <c r="B101" s="24" t="s">
        <v>73</v>
      </c>
      <c r="C101" s="3">
        <f t="shared" si="7"/>
        <v>2</v>
      </c>
      <c r="D101" s="3">
        <v>2</v>
      </c>
      <c r="E101" s="3">
        <v>0</v>
      </c>
      <c r="F101" s="3">
        <v>0</v>
      </c>
      <c r="G101" s="3">
        <f t="shared" si="8"/>
        <v>30</v>
      </c>
      <c r="H101" s="6"/>
    </row>
    <row r="102" spans="1:8" s="68" customFormat="1" ht="18.75" customHeight="1">
      <c r="A102" s="3">
        <v>117043</v>
      </c>
      <c r="B102" s="24" t="s">
        <v>80</v>
      </c>
      <c r="C102" s="16">
        <f>E102+D102+F102</f>
        <v>2</v>
      </c>
      <c r="D102" s="16">
        <v>2</v>
      </c>
      <c r="E102" s="16">
        <v>0</v>
      </c>
      <c r="F102" s="16">
        <v>0</v>
      </c>
      <c r="G102" s="16">
        <f>D102*15+E102*45+F102*30</f>
        <v>30</v>
      </c>
      <c r="H102" s="6"/>
    </row>
    <row r="103" spans="1:8" s="68" customFormat="1" ht="18.75" customHeight="1">
      <c r="A103" s="3">
        <v>117048</v>
      </c>
      <c r="B103" s="24" t="s">
        <v>81</v>
      </c>
      <c r="C103" s="3">
        <f>E103+D103+F103</f>
        <v>2</v>
      </c>
      <c r="D103" s="3">
        <v>2</v>
      </c>
      <c r="E103" s="3">
        <v>0</v>
      </c>
      <c r="F103" s="3">
        <v>0</v>
      </c>
      <c r="G103" s="3">
        <f>D103*15+E103*45+F103*30</f>
        <v>30</v>
      </c>
      <c r="H103" s="6"/>
    </row>
    <row r="104" spans="1:8" s="68" customFormat="1" ht="18.75" customHeight="1">
      <c r="A104" s="128" t="s">
        <v>263</v>
      </c>
      <c r="B104" s="129"/>
      <c r="C104" s="130"/>
      <c r="D104" s="3"/>
      <c r="E104" s="3"/>
      <c r="F104" s="3"/>
      <c r="G104" s="3"/>
      <c r="H104" s="6"/>
    </row>
    <row r="105" spans="1:8" s="68" customFormat="1" ht="18.75" customHeight="1">
      <c r="A105" s="3">
        <v>117050</v>
      </c>
      <c r="B105" s="5" t="s">
        <v>69</v>
      </c>
      <c r="C105" s="3">
        <f>E105+D105+F105</f>
        <v>1</v>
      </c>
      <c r="D105" s="3">
        <v>0</v>
      </c>
      <c r="E105" s="3">
        <v>1</v>
      </c>
      <c r="F105" s="3">
        <v>0</v>
      </c>
      <c r="G105" s="3">
        <f>D105*15+E105*45+F105*30</f>
        <v>45</v>
      </c>
      <c r="H105" s="14"/>
    </row>
    <row r="106" spans="1:8" s="68" customFormat="1" ht="18.75" customHeight="1">
      <c r="A106" s="3">
        <v>117054</v>
      </c>
      <c r="B106" s="5" t="s">
        <v>68</v>
      </c>
      <c r="C106" s="3">
        <v>1</v>
      </c>
      <c r="D106" s="3">
        <v>0</v>
      </c>
      <c r="E106" s="3">
        <v>1</v>
      </c>
      <c r="F106" s="3">
        <v>0</v>
      </c>
      <c r="G106" s="3">
        <f t="shared" si="8"/>
        <v>45</v>
      </c>
      <c r="H106" s="6"/>
    </row>
    <row r="107" spans="1:8" s="68" customFormat="1" ht="18.75" customHeight="1">
      <c r="A107" s="9">
        <v>117052</v>
      </c>
      <c r="B107" s="103" t="s">
        <v>264</v>
      </c>
      <c r="C107" s="3">
        <f t="shared" si="7"/>
        <v>1</v>
      </c>
      <c r="D107" s="3">
        <v>0</v>
      </c>
      <c r="E107" s="3">
        <v>1</v>
      </c>
      <c r="F107" s="3">
        <v>0</v>
      </c>
      <c r="G107" s="3">
        <f t="shared" si="8"/>
        <v>45</v>
      </c>
      <c r="H107" s="6"/>
    </row>
    <row r="108" spans="1:8" s="68" customFormat="1" ht="18.75" customHeight="1">
      <c r="A108" s="131" t="s">
        <v>83</v>
      </c>
      <c r="B108" s="131"/>
      <c r="C108" s="104">
        <f>SUM(C88:C89,C91:C96,C105:C106)</f>
        <v>18</v>
      </c>
      <c r="D108" s="104">
        <f>SUM(D88:D89,D91:D96,D105:D106)</f>
        <v>16</v>
      </c>
      <c r="E108" s="104">
        <f>SUM(E88:E89,E91:E96,E105:E106)</f>
        <v>2</v>
      </c>
      <c r="F108" s="104">
        <f>SUM(F88:F89,F91:F96,F105:F106)</f>
        <v>0</v>
      </c>
      <c r="G108" s="104">
        <f>SUM(G88:G89,G91:G96,G105:G106)</f>
        <v>330</v>
      </c>
      <c r="H108" s="14"/>
    </row>
    <row r="109" spans="1:8" s="68" customFormat="1" ht="18.75" customHeight="1">
      <c r="A109" s="11" t="s">
        <v>84</v>
      </c>
      <c r="B109" s="12" t="s">
        <v>213</v>
      </c>
      <c r="C109" s="6">
        <v>10</v>
      </c>
      <c r="D109" s="6">
        <v>10</v>
      </c>
      <c r="E109" s="6">
        <v>0</v>
      </c>
      <c r="F109" s="6">
        <v>0</v>
      </c>
      <c r="G109" s="6">
        <v>150</v>
      </c>
      <c r="H109" s="14"/>
    </row>
    <row r="110" spans="1:8" s="68" customFormat="1" ht="18.75" customHeight="1">
      <c r="A110" s="131" t="s">
        <v>85</v>
      </c>
      <c r="B110" s="131"/>
      <c r="C110" s="104">
        <v>10</v>
      </c>
      <c r="D110" s="104">
        <v>10</v>
      </c>
      <c r="E110" s="104">
        <v>0</v>
      </c>
      <c r="F110" s="104">
        <v>0</v>
      </c>
      <c r="G110" s="104">
        <v>150</v>
      </c>
      <c r="H110" s="14"/>
    </row>
    <row r="111" spans="1:8" s="68" customFormat="1" ht="18.75" customHeight="1">
      <c r="A111" s="132" t="s">
        <v>86</v>
      </c>
      <c r="B111" s="132"/>
      <c r="C111" s="105">
        <f>C17+C26+C35+C46+C58+C72+C87+C108+C110</f>
        <v>146</v>
      </c>
      <c r="D111" s="105">
        <f>D17+D26+D35+D46+D58+D72+D87+D108+D110</f>
        <v>112</v>
      </c>
      <c r="E111" s="105">
        <f>E17+E26+E35+E46+E58+E72+E87+E108+E110</f>
        <v>17</v>
      </c>
      <c r="F111" s="105">
        <f>F17+F26+F35+F46+F58+F72+F87+F108+F110</f>
        <v>17</v>
      </c>
      <c r="G111" s="105">
        <f>G17+G26+G35+G46+G58+G72+G87+G108+G110</f>
        <v>2955</v>
      </c>
      <c r="H111" s="105">
        <f>G111-G110</f>
        <v>2805</v>
      </c>
    </row>
    <row r="112" spans="1:8" s="19" customFormat="1" ht="17.25" customHeight="1">
      <c r="A112" s="89"/>
      <c r="B112" s="89"/>
      <c r="C112" s="89"/>
      <c r="D112" s="123" t="s">
        <v>245</v>
      </c>
      <c r="E112" s="123"/>
      <c r="F112" s="123"/>
      <c r="G112" s="123"/>
      <c r="H112" s="123"/>
    </row>
    <row r="113" spans="1:14" s="19" customFormat="1" ht="19.5" customHeight="1">
      <c r="A113" s="91" t="s">
        <v>240</v>
      </c>
      <c r="B113" s="86"/>
      <c r="C113" s="87"/>
      <c r="D113" s="123" t="s">
        <v>246</v>
      </c>
      <c r="E113" s="123"/>
      <c r="F113" s="123"/>
      <c r="G113" s="123"/>
      <c r="H113" s="123"/>
      <c r="I113" s="18"/>
      <c r="J113" s="18"/>
      <c r="N113" s="20"/>
    </row>
    <row r="114" spans="1:14" s="20" customFormat="1" ht="17.25" customHeight="1">
      <c r="A114" s="124" t="s">
        <v>242</v>
      </c>
      <c r="B114" s="124"/>
      <c r="C114" s="18"/>
      <c r="D114" s="18"/>
      <c r="E114" s="125"/>
      <c r="F114" s="125"/>
      <c r="G114" s="125"/>
      <c r="H114" s="125"/>
      <c r="K114" s="19"/>
      <c r="L114" s="19"/>
      <c r="M114" s="19"/>
      <c r="N114" s="19"/>
    </row>
    <row r="115" spans="1:8" s="19" customFormat="1" ht="17.25" customHeight="1">
      <c r="A115" s="124" t="s">
        <v>252</v>
      </c>
      <c r="B115" s="124"/>
      <c r="C115" s="18"/>
      <c r="D115" s="18"/>
      <c r="E115" s="65"/>
      <c r="F115" s="65"/>
      <c r="G115" s="65"/>
      <c r="H115" s="65"/>
    </row>
    <row r="116" spans="1:8" s="19" customFormat="1" ht="17.25" customHeight="1">
      <c r="A116" s="124" t="s">
        <v>254</v>
      </c>
      <c r="B116" s="124"/>
      <c r="C116" s="18"/>
      <c r="D116" s="18"/>
      <c r="E116" s="65"/>
      <c r="F116" s="65"/>
      <c r="G116" s="65"/>
      <c r="H116" s="65"/>
    </row>
    <row r="117" spans="1:9" s="19" customFormat="1" ht="15" customHeight="1">
      <c r="A117" s="18"/>
      <c r="B117" s="20"/>
      <c r="C117" s="18"/>
      <c r="D117" s="18"/>
      <c r="E117" s="65"/>
      <c r="F117" s="65"/>
      <c r="G117" s="65"/>
      <c r="H117" s="65"/>
      <c r="I117" s="20"/>
    </row>
    <row r="118" spans="1:9" s="19" customFormat="1" ht="20.25" customHeight="1">
      <c r="A118" s="92"/>
      <c r="B118" s="93"/>
      <c r="C118" s="93"/>
      <c r="D118" s="126" t="s">
        <v>247</v>
      </c>
      <c r="E118" s="126"/>
      <c r="F118" s="126"/>
      <c r="G118" s="126"/>
      <c r="H118" s="126"/>
      <c r="I118" s="94"/>
    </row>
  </sheetData>
  <sheetProtection/>
  <mergeCells count="37">
    <mergeCell ref="A1:B1"/>
    <mergeCell ref="C1:H1"/>
    <mergeCell ref="A2:B2"/>
    <mergeCell ref="C2:H2"/>
    <mergeCell ref="D3:H3"/>
    <mergeCell ref="A4:H4"/>
    <mergeCell ref="A5:H5"/>
    <mergeCell ref="A6:H6"/>
    <mergeCell ref="A7:A8"/>
    <mergeCell ref="B7:B8"/>
    <mergeCell ref="C7:F7"/>
    <mergeCell ref="G7:G8"/>
    <mergeCell ref="H7:H8"/>
    <mergeCell ref="A17:B17"/>
    <mergeCell ref="A26:B26"/>
    <mergeCell ref="A35:B35"/>
    <mergeCell ref="A42:C42"/>
    <mergeCell ref="A46:B46"/>
    <mergeCell ref="A54:C54"/>
    <mergeCell ref="A58:B58"/>
    <mergeCell ref="A67:C67"/>
    <mergeCell ref="A72:B72"/>
    <mergeCell ref="A79:C79"/>
    <mergeCell ref="A83:C83"/>
    <mergeCell ref="A87:B87"/>
    <mergeCell ref="A90:C90"/>
    <mergeCell ref="A104:C104"/>
    <mergeCell ref="A108:B108"/>
    <mergeCell ref="A110:B110"/>
    <mergeCell ref="A111:B111"/>
    <mergeCell ref="D112:H112"/>
    <mergeCell ref="D113:H113"/>
    <mergeCell ref="A114:B114"/>
    <mergeCell ref="E114:H114"/>
    <mergeCell ref="A115:B115"/>
    <mergeCell ref="A116:B116"/>
    <mergeCell ref="D118:H1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C10" sqref="C10"/>
    </sheetView>
  </sheetViews>
  <sheetFormatPr defaultColWidth="6.4453125" defaultRowHeight="16.5"/>
  <cols>
    <col min="1" max="1" width="8.10546875" style="64" customWidth="1"/>
    <col min="2" max="2" width="30.3359375" style="58" customWidth="1"/>
    <col min="3" max="3" width="8.4453125" style="58" customWidth="1"/>
    <col min="4" max="4" width="7.99609375" style="58" customWidth="1"/>
    <col min="5" max="5" width="7.88671875" style="58" customWidth="1"/>
    <col min="6" max="6" width="6.10546875" style="58" customWidth="1"/>
    <col min="7" max="7" width="6.99609375" style="58" customWidth="1"/>
    <col min="8" max="8" width="6.3359375" style="58" customWidth="1"/>
    <col min="9" max="255" width="8.88671875" style="58" customWidth="1"/>
    <col min="256" max="16384" width="6.4453125" style="58" customWidth="1"/>
  </cols>
  <sheetData>
    <row r="1" spans="1:8" s="76" customFormat="1" ht="18.75" customHeight="1">
      <c r="A1" s="144" t="s">
        <v>248</v>
      </c>
      <c r="B1" s="144"/>
      <c r="C1" s="145" t="s">
        <v>230</v>
      </c>
      <c r="D1" s="145"/>
      <c r="E1" s="145"/>
      <c r="F1" s="145"/>
      <c r="G1" s="145"/>
      <c r="H1" s="145"/>
    </row>
    <row r="2" spans="1:8" s="76" customFormat="1" ht="18.75" customHeight="1">
      <c r="A2" s="146" t="s">
        <v>0</v>
      </c>
      <c r="B2" s="146"/>
      <c r="C2" s="147" t="s">
        <v>231</v>
      </c>
      <c r="D2" s="147"/>
      <c r="E2" s="147"/>
      <c r="F2" s="147"/>
      <c r="G2" s="147"/>
      <c r="H2" s="147"/>
    </row>
    <row r="3" spans="1:8" s="76" customFormat="1" ht="9" customHeight="1">
      <c r="A3" s="77"/>
      <c r="B3" s="77"/>
      <c r="C3" s="78"/>
      <c r="D3" s="148"/>
      <c r="E3" s="148"/>
      <c r="F3" s="148"/>
      <c r="G3" s="148"/>
      <c r="H3" s="148"/>
    </row>
    <row r="4" spans="1:8" s="1" customFormat="1" ht="24.7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s="1" customFormat="1" ht="24.75" customHeight="1">
      <c r="A5" s="135" t="s">
        <v>184</v>
      </c>
      <c r="B5" s="135"/>
      <c r="C5" s="135"/>
      <c r="D5" s="135"/>
      <c r="E5" s="135"/>
      <c r="F5" s="135"/>
      <c r="G5" s="135"/>
      <c r="H5" s="135"/>
    </row>
    <row r="6" spans="1:9" s="1" customFormat="1" ht="41.25" customHeight="1">
      <c r="A6" s="136" t="s">
        <v>255</v>
      </c>
      <c r="B6" s="136"/>
      <c r="C6" s="136"/>
      <c r="D6" s="136"/>
      <c r="E6" s="136"/>
      <c r="F6" s="136"/>
      <c r="G6" s="136"/>
      <c r="H6" s="136"/>
      <c r="I6" s="97"/>
    </row>
    <row r="7" spans="1:8" s="59" customFormat="1" ht="19.5" customHeight="1">
      <c r="A7" s="137" t="s">
        <v>2</v>
      </c>
      <c r="B7" s="139" t="s">
        <v>3</v>
      </c>
      <c r="C7" s="139" t="s">
        <v>4</v>
      </c>
      <c r="D7" s="139"/>
      <c r="E7" s="139"/>
      <c r="F7" s="139"/>
      <c r="G7" s="141" t="s">
        <v>5</v>
      </c>
      <c r="H7" s="137" t="s">
        <v>6</v>
      </c>
    </row>
    <row r="8" spans="1:8" s="59" customFormat="1" ht="19.5" customHeight="1">
      <c r="A8" s="138"/>
      <c r="B8" s="140"/>
      <c r="C8" s="66" t="s">
        <v>7</v>
      </c>
      <c r="D8" s="66" t="s">
        <v>8</v>
      </c>
      <c r="E8" s="66" t="s">
        <v>9</v>
      </c>
      <c r="F8" s="66" t="s">
        <v>10</v>
      </c>
      <c r="G8" s="142"/>
      <c r="H8" s="143"/>
    </row>
    <row r="9" spans="1:8" ht="19.5" customHeight="1">
      <c r="A9" s="27"/>
      <c r="B9" s="28" t="s">
        <v>11</v>
      </c>
      <c r="C9" s="27">
        <f>D9+E9+F9</f>
        <v>0</v>
      </c>
      <c r="D9" s="27">
        <v>0</v>
      </c>
      <c r="E9" s="27">
        <v>0</v>
      </c>
      <c r="F9" s="27">
        <v>0</v>
      </c>
      <c r="G9" s="27">
        <v>165</v>
      </c>
      <c r="H9" s="4"/>
    </row>
    <row r="10" spans="1:8" ht="19.5" customHeight="1">
      <c r="A10" s="27">
        <v>102002</v>
      </c>
      <c r="B10" s="28" t="s">
        <v>12</v>
      </c>
      <c r="C10" s="27">
        <f>D10+E10+F10</f>
        <v>1</v>
      </c>
      <c r="D10" s="27">
        <v>0</v>
      </c>
      <c r="E10" s="27">
        <v>0</v>
      </c>
      <c r="F10" s="27">
        <v>1</v>
      </c>
      <c r="G10" s="27">
        <f>D10*15+E10*45+F10*30</f>
        <v>30</v>
      </c>
      <c r="H10" s="6"/>
    </row>
    <row r="11" spans="1:8" ht="19.5" customHeight="1">
      <c r="A11" s="27">
        <v>102008</v>
      </c>
      <c r="B11" s="28" t="s">
        <v>13</v>
      </c>
      <c r="C11" s="27">
        <f aca="true" t="shared" si="0" ref="C11:C16">D11+E11+F11</f>
        <v>3</v>
      </c>
      <c r="D11" s="27">
        <v>2</v>
      </c>
      <c r="E11" s="27">
        <v>0</v>
      </c>
      <c r="F11" s="27">
        <v>1</v>
      </c>
      <c r="G11" s="27">
        <f>D11*15+E11*45+F11*30</f>
        <v>60</v>
      </c>
      <c r="H11" s="29"/>
    </row>
    <row r="12" spans="1:8" ht="19.5" customHeight="1">
      <c r="A12" s="27">
        <v>102019</v>
      </c>
      <c r="B12" s="28" t="s">
        <v>14</v>
      </c>
      <c r="C12" s="27">
        <f t="shared" si="0"/>
        <v>2</v>
      </c>
      <c r="D12" s="27">
        <v>1</v>
      </c>
      <c r="E12" s="27">
        <v>0</v>
      </c>
      <c r="F12" s="27">
        <v>1</v>
      </c>
      <c r="G12" s="27">
        <f>D12*15+E12*45+F12*30</f>
        <v>45</v>
      </c>
      <c r="H12" s="6"/>
    </row>
    <row r="13" spans="1:8" ht="19.5" customHeight="1">
      <c r="A13" s="27">
        <v>117006</v>
      </c>
      <c r="B13" s="28" t="s">
        <v>15</v>
      </c>
      <c r="C13" s="27">
        <f t="shared" si="0"/>
        <v>2</v>
      </c>
      <c r="D13" s="27">
        <v>1</v>
      </c>
      <c r="E13" s="27">
        <v>0</v>
      </c>
      <c r="F13" s="27">
        <v>1</v>
      </c>
      <c r="G13" s="27">
        <f>D13*15+E13*45+F13*30</f>
        <v>45</v>
      </c>
      <c r="H13" s="8"/>
    </row>
    <row r="14" spans="1:8" ht="19.5" customHeight="1">
      <c r="A14" s="27">
        <v>117008</v>
      </c>
      <c r="B14" s="28" t="s">
        <v>16</v>
      </c>
      <c r="C14" s="27">
        <f t="shared" si="0"/>
        <v>2</v>
      </c>
      <c r="D14" s="27">
        <v>2</v>
      </c>
      <c r="E14" s="27">
        <v>0</v>
      </c>
      <c r="F14" s="27">
        <v>0</v>
      </c>
      <c r="G14" s="27">
        <f>F14*30+E14*45+D14*15</f>
        <v>30</v>
      </c>
      <c r="H14" s="6"/>
    </row>
    <row r="15" spans="1:8" ht="19.5" customHeight="1">
      <c r="A15" s="27">
        <v>117009</v>
      </c>
      <c r="B15" s="28" t="s">
        <v>17</v>
      </c>
      <c r="C15" s="27">
        <f t="shared" si="0"/>
        <v>1</v>
      </c>
      <c r="D15" s="27">
        <v>0</v>
      </c>
      <c r="E15" s="27">
        <v>1</v>
      </c>
      <c r="F15" s="27">
        <v>0</v>
      </c>
      <c r="G15" s="27">
        <f>F15*30+E15*45+D15*15</f>
        <v>45</v>
      </c>
      <c r="H15" s="6" t="s">
        <v>18</v>
      </c>
    </row>
    <row r="16" spans="1:8" ht="19.5" customHeight="1">
      <c r="A16" s="27">
        <v>117010</v>
      </c>
      <c r="B16" s="28" t="s">
        <v>19</v>
      </c>
      <c r="C16" s="27">
        <f t="shared" si="0"/>
        <v>1</v>
      </c>
      <c r="D16" s="27">
        <v>0</v>
      </c>
      <c r="E16" s="27">
        <v>1</v>
      </c>
      <c r="F16" s="27">
        <v>0</v>
      </c>
      <c r="G16" s="27">
        <f>F16*30+E16*45+D16*15</f>
        <v>45</v>
      </c>
      <c r="H16" s="6" t="s">
        <v>18</v>
      </c>
    </row>
    <row r="17" spans="1:8" ht="19.5" customHeight="1">
      <c r="A17" s="133" t="s">
        <v>20</v>
      </c>
      <c r="B17" s="133"/>
      <c r="C17" s="66">
        <f>SUM(C10:C16)</f>
        <v>12</v>
      </c>
      <c r="D17" s="66">
        <f>SUM(D10:D16)</f>
        <v>6</v>
      </c>
      <c r="E17" s="66">
        <f>SUM(E10:E16)</f>
        <v>2</v>
      </c>
      <c r="F17" s="66">
        <f>SUM(F10:F16)</f>
        <v>4</v>
      </c>
      <c r="G17" s="66">
        <f>SUM(G10:G16)</f>
        <v>300</v>
      </c>
      <c r="H17" s="30"/>
    </row>
    <row r="18" spans="1:8" ht="19.5" customHeight="1">
      <c r="A18" s="27">
        <v>102003</v>
      </c>
      <c r="B18" s="28" t="s">
        <v>21</v>
      </c>
      <c r="C18" s="27">
        <f aca="true" t="shared" si="1" ref="C18:C25">D18+E18+F18</f>
        <v>1</v>
      </c>
      <c r="D18" s="27">
        <v>0</v>
      </c>
      <c r="E18" s="27">
        <v>0</v>
      </c>
      <c r="F18" s="27">
        <v>1</v>
      </c>
      <c r="G18" s="27">
        <f>F18*30+E18*45+D18*15</f>
        <v>30</v>
      </c>
      <c r="H18" s="6"/>
    </row>
    <row r="19" spans="1:8" ht="19.5" customHeight="1">
      <c r="A19" s="27">
        <v>102011</v>
      </c>
      <c r="B19" s="28" t="s">
        <v>22</v>
      </c>
      <c r="C19" s="27">
        <f t="shared" si="1"/>
        <v>1</v>
      </c>
      <c r="D19" s="27">
        <v>0</v>
      </c>
      <c r="E19" s="27">
        <v>0</v>
      </c>
      <c r="F19" s="27">
        <v>1</v>
      </c>
      <c r="G19" s="27">
        <f>F19*30+E19*45+D19*15</f>
        <v>30</v>
      </c>
      <c r="H19" s="29"/>
    </row>
    <row r="20" spans="1:8" ht="19.5" customHeight="1">
      <c r="A20" s="81">
        <v>102014</v>
      </c>
      <c r="B20" s="28" t="s">
        <v>23</v>
      </c>
      <c r="C20" s="27">
        <f t="shared" si="1"/>
        <v>3</v>
      </c>
      <c r="D20" s="27">
        <v>2</v>
      </c>
      <c r="E20" s="27">
        <v>1</v>
      </c>
      <c r="F20" s="27">
        <v>0</v>
      </c>
      <c r="G20" s="27">
        <f>F20*30+E20*45+D20*15</f>
        <v>75</v>
      </c>
      <c r="H20" s="29"/>
    </row>
    <row r="21" spans="1:8" ht="19.5" customHeight="1">
      <c r="A21" s="27">
        <v>102020</v>
      </c>
      <c r="B21" s="28" t="s">
        <v>24</v>
      </c>
      <c r="C21" s="27">
        <f t="shared" si="1"/>
        <v>2</v>
      </c>
      <c r="D21" s="27">
        <v>1</v>
      </c>
      <c r="E21" s="27">
        <v>0</v>
      </c>
      <c r="F21" s="27">
        <v>1</v>
      </c>
      <c r="G21" s="27">
        <f>F21*30+E21*45+D21*15</f>
        <v>45</v>
      </c>
      <c r="H21" s="6"/>
    </row>
    <row r="22" spans="1:8" ht="19.5" customHeight="1">
      <c r="A22" s="27">
        <v>102028</v>
      </c>
      <c r="B22" s="28" t="s">
        <v>25</v>
      </c>
      <c r="C22" s="27">
        <f t="shared" si="1"/>
        <v>2</v>
      </c>
      <c r="D22" s="27">
        <v>1</v>
      </c>
      <c r="E22" s="27">
        <v>1</v>
      </c>
      <c r="F22" s="27">
        <v>0</v>
      </c>
      <c r="G22" s="27">
        <f>D22*15+E22*45+F22*30</f>
        <v>60</v>
      </c>
      <c r="H22" s="29"/>
    </row>
    <row r="23" spans="1:8" ht="19.5" customHeight="1">
      <c r="A23" s="27">
        <v>117001</v>
      </c>
      <c r="B23" s="28" t="s">
        <v>26</v>
      </c>
      <c r="C23" s="27">
        <f t="shared" si="1"/>
        <v>1</v>
      </c>
      <c r="D23" s="27">
        <v>0</v>
      </c>
      <c r="E23" s="27">
        <v>1</v>
      </c>
      <c r="F23" s="27">
        <v>0</v>
      </c>
      <c r="G23" s="27">
        <f>F23*30+E23*45+D23*15</f>
        <v>45</v>
      </c>
      <c r="H23" s="29" t="s">
        <v>27</v>
      </c>
    </row>
    <row r="24" spans="1:8" ht="19.5" customHeight="1">
      <c r="A24" s="27">
        <v>117007</v>
      </c>
      <c r="B24" s="28" t="s">
        <v>28</v>
      </c>
      <c r="C24" s="27">
        <f t="shared" si="1"/>
        <v>3</v>
      </c>
      <c r="D24" s="27">
        <v>3</v>
      </c>
      <c r="E24" s="27">
        <v>0</v>
      </c>
      <c r="F24" s="27">
        <v>0</v>
      </c>
      <c r="G24" s="27">
        <f>F24*30+E24*45+D24*15</f>
        <v>45</v>
      </c>
      <c r="H24" s="6"/>
    </row>
    <row r="25" spans="1:8" ht="19.5" customHeight="1">
      <c r="A25" s="27">
        <v>117002</v>
      </c>
      <c r="B25" s="28" t="s">
        <v>29</v>
      </c>
      <c r="C25" s="27">
        <f t="shared" si="1"/>
        <v>3</v>
      </c>
      <c r="D25" s="27">
        <v>3</v>
      </c>
      <c r="E25" s="27">
        <v>0</v>
      </c>
      <c r="F25" s="27">
        <v>0</v>
      </c>
      <c r="G25" s="27">
        <f>F25*30+E25*45+D25*15</f>
        <v>45</v>
      </c>
      <c r="H25" s="6"/>
    </row>
    <row r="26" spans="1:8" ht="19.5" customHeight="1">
      <c r="A26" s="133" t="s">
        <v>30</v>
      </c>
      <c r="B26" s="133"/>
      <c r="C26" s="66">
        <f>SUM(C18:C25)</f>
        <v>16</v>
      </c>
      <c r="D26" s="66">
        <f>SUM(D18:D25)</f>
        <v>10</v>
      </c>
      <c r="E26" s="66">
        <f>SUM(E18:E25)</f>
        <v>3</v>
      </c>
      <c r="F26" s="66">
        <f>SUM(F18:F25)</f>
        <v>3</v>
      </c>
      <c r="G26" s="66">
        <f>SUM(G18:G25)</f>
        <v>375</v>
      </c>
      <c r="H26" s="30"/>
    </row>
    <row r="27" spans="1:8" ht="19.5" customHeight="1">
      <c r="A27" s="16">
        <v>102021</v>
      </c>
      <c r="B27" s="23" t="s">
        <v>32</v>
      </c>
      <c r="C27" s="16">
        <f>D27+E27+F27</f>
        <v>2</v>
      </c>
      <c r="D27" s="16">
        <v>1</v>
      </c>
      <c r="E27" s="16">
        <v>0</v>
      </c>
      <c r="F27" s="16">
        <v>1</v>
      </c>
      <c r="G27" s="16">
        <f aca="true" t="shared" si="2" ref="G27:G34">F27*30+E27*45+D27*15</f>
        <v>45</v>
      </c>
      <c r="H27" s="16"/>
    </row>
    <row r="28" spans="1:8" ht="19.5" customHeight="1">
      <c r="A28" s="16">
        <v>102029</v>
      </c>
      <c r="B28" s="23" t="s">
        <v>33</v>
      </c>
      <c r="C28" s="16">
        <f aca="true" t="shared" si="3" ref="C28:C34">D28+E28+F28</f>
        <v>2</v>
      </c>
      <c r="D28" s="16">
        <v>1</v>
      </c>
      <c r="E28" s="16">
        <v>1</v>
      </c>
      <c r="F28" s="16">
        <v>0</v>
      </c>
      <c r="G28" s="16">
        <f t="shared" si="2"/>
        <v>60</v>
      </c>
      <c r="H28" s="16"/>
    </row>
    <row r="29" spans="1:8" ht="19.5" customHeight="1">
      <c r="A29" s="16">
        <v>102004</v>
      </c>
      <c r="B29" s="23" t="s">
        <v>31</v>
      </c>
      <c r="C29" s="16">
        <f t="shared" si="3"/>
        <v>1</v>
      </c>
      <c r="D29" s="16">
        <v>0</v>
      </c>
      <c r="E29" s="16">
        <v>0</v>
      </c>
      <c r="F29" s="16">
        <v>1</v>
      </c>
      <c r="G29" s="16">
        <f t="shared" si="2"/>
        <v>30</v>
      </c>
      <c r="H29" s="16"/>
    </row>
    <row r="30" spans="1:8" ht="19.5" customHeight="1">
      <c r="A30" s="16">
        <v>120023</v>
      </c>
      <c r="B30" s="23" t="s">
        <v>89</v>
      </c>
      <c r="C30" s="16">
        <f t="shared" si="3"/>
        <v>2</v>
      </c>
      <c r="D30" s="16">
        <v>2</v>
      </c>
      <c r="E30" s="16">
        <v>0</v>
      </c>
      <c r="F30" s="16">
        <v>0</v>
      </c>
      <c r="G30" s="16">
        <f t="shared" si="2"/>
        <v>30</v>
      </c>
      <c r="H30" s="16"/>
    </row>
    <row r="31" spans="1:8" ht="19.5" customHeight="1">
      <c r="A31" s="16">
        <v>117057</v>
      </c>
      <c r="B31" s="23" t="s">
        <v>38</v>
      </c>
      <c r="C31" s="16">
        <f t="shared" si="3"/>
        <v>1</v>
      </c>
      <c r="D31" s="16">
        <v>0</v>
      </c>
      <c r="E31" s="16">
        <v>1</v>
      </c>
      <c r="F31" s="16">
        <v>0</v>
      </c>
      <c r="G31" s="16">
        <f t="shared" si="2"/>
        <v>45</v>
      </c>
      <c r="H31" s="16"/>
    </row>
    <row r="32" spans="1:8" ht="19.5" customHeight="1">
      <c r="A32" s="16">
        <v>117046</v>
      </c>
      <c r="B32" s="23" t="s">
        <v>36</v>
      </c>
      <c r="C32" s="16">
        <f t="shared" si="3"/>
        <v>4</v>
      </c>
      <c r="D32" s="16">
        <v>4</v>
      </c>
      <c r="E32" s="16">
        <v>0</v>
      </c>
      <c r="F32" s="16">
        <v>0</v>
      </c>
      <c r="G32" s="16">
        <f t="shared" si="2"/>
        <v>60</v>
      </c>
      <c r="H32" s="9" t="s">
        <v>18</v>
      </c>
    </row>
    <row r="33" spans="1:8" ht="19.5" customHeight="1">
      <c r="A33" s="16">
        <v>117037</v>
      </c>
      <c r="B33" s="23" t="s">
        <v>34</v>
      </c>
      <c r="C33" s="16">
        <f t="shared" si="3"/>
        <v>3</v>
      </c>
      <c r="D33" s="16">
        <v>3</v>
      </c>
      <c r="E33" s="16">
        <v>0</v>
      </c>
      <c r="F33" s="16">
        <v>0</v>
      </c>
      <c r="G33" s="16">
        <f t="shared" si="2"/>
        <v>45</v>
      </c>
      <c r="H33" s="9" t="s">
        <v>35</v>
      </c>
    </row>
    <row r="34" spans="1:8" ht="19.5" customHeight="1">
      <c r="A34" s="16">
        <v>117055</v>
      </c>
      <c r="B34" s="23" t="s">
        <v>37</v>
      </c>
      <c r="C34" s="16">
        <f t="shared" si="3"/>
        <v>1</v>
      </c>
      <c r="D34" s="16">
        <v>0</v>
      </c>
      <c r="E34" s="16">
        <v>1</v>
      </c>
      <c r="F34" s="16">
        <v>0</v>
      </c>
      <c r="G34" s="16">
        <f t="shared" si="2"/>
        <v>45</v>
      </c>
      <c r="H34" s="16"/>
    </row>
    <row r="35" spans="1:8" ht="19.5" customHeight="1">
      <c r="A35" s="133" t="s">
        <v>39</v>
      </c>
      <c r="B35" s="133"/>
      <c r="C35" s="79">
        <f>SUM(C27:C34)</f>
        <v>16</v>
      </c>
      <c r="D35" s="79">
        <f>SUM(D27:D34)</f>
        <v>11</v>
      </c>
      <c r="E35" s="79">
        <f>SUM(E27:E34)</f>
        <v>3</v>
      </c>
      <c r="F35" s="79">
        <f>SUM(F27:F34)</f>
        <v>2</v>
      </c>
      <c r="G35" s="79">
        <f>SUM(G27:G34)</f>
        <v>360</v>
      </c>
      <c r="H35" s="79"/>
    </row>
    <row r="36" spans="1:8" ht="19.5" customHeight="1">
      <c r="A36" s="16">
        <v>102005</v>
      </c>
      <c r="B36" s="23" t="s">
        <v>40</v>
      </c>
      <c r="C36" s="16">
        <f>D36+E36+F36</f>
        <v>5</v>
      </c>
      <c r="D36" s="16">
        <v>4</v>
      </c>
      <c r="E36" s="16">
        <v>0</v>
      </c>
      <c r="F36" s="16">
        <v>1</v>
      </c>
      <c r="G36" s="16">
        <f aca="true" t="shared" si="4" ref="G36:G41">F36*30+E36*45+D36*15</f>
        <v>90</v>
      </c>
      <c r="H36" s="16"/>
    </row>
    <row r="37" spans="1:8" ht="19.5" customHeight="1">
      <c r="A37" s="16">
        <v>102006</v>
      </c>
      <c r="B37" s="23" t="s">
        <v>41</v>
      </c>
      <c r="C37" s="16">
        <f>D37+E37+F37</f>
        <v>2</v>
      </c>
      <c r="D37" s="16">
        <v>2</v>
      </c>
      <c r="E37" s="16">
        <v>0</v>
      </c>
      <c r="F37" s="16">
        <v>0</v>
      </c>
      <c r="G37" s="16">
        <f t="shared" si="4"/>
        <v>30</v>
      </c>
      <c r="H37" s="16"/>
    </row>
    <row r="38" spans="1:8" ht="19.5" customHeight="1">
      <c r="A38" s="16">
        <v>102030</v>
      </c>
      <c r="B38" s="23" t="s">
        <v>42</v>
      </c>
      <c r="C38" s="16">
        <f>D38+E38+F38</f>
        <v>3</v>
      </c>
      <c r="D38" s="16">
        <v>2</v>
      </c>
      <c r="E38" s="16">
        <v>0</v>
      </c>
      <c r="F38" s="16">
        <v>1</v>
      </c>
      <c r="G38" s="16">
        <f t="shared" si="4"/>
        <v>60</v>
      </c>
      <c r="H38" s="16"/>
    </row>
    <row r="39" spans="1:8" ht="19.5" customHeight="1">
      <c r="A39" s="16">
        <v>117003</v>
      </c>
      <c r="B39" s="23" t="s">
        <v>43</v>
      </c>
      <c r="C39" s="16">
        <f>D39+E39+F39</f>
        <v>1</v>
      </c>
      <c r="D39" s="16">
        <v>0</v>
      </c>
      <c r="E39" s="16">
        <v>1</v>
      </c>
      <c r="F39" s="16">
        <v>0</v>
      </c>
      <c r="G39" s="16">
        <f t="shared" si="4"/>
        <v>45</v>
      </c>
      <c r="H39" s="16"/>
    </row>
    <row r="40" spans="1:8" ht="19.5" customHeight="1">
      <c r="A40" s="16">
        <v>120035</v>
      </c>
      <c r="B40" s="23" t="s">
        <v>87</v>
      </c>
      <c r="C40" s="16">
        <f>D40+E40+F40</f>
        <v>2</v>
      </c>
      <c r="D40" s="16">
        <v>1</v>
      </c>
      <c r="E40" s="16">
        <v>0</v>
      </c>
      <c r="F40" s="16">
        <v>1</v>
      </c>
      <c r="G40" s="16">
        <f t="shared" si="4"/>
        <v>45</v>
      </c>
      <c r="H40" s="27" t="s">
        <v>44</v>
      </c>
    </row>
    <row r="41" spans="1:8" ht="19.5" customHeight="1">
      <c r="A41" s="16">
        <v>117047</v>
      </c>
      <c r="B41" s="31" t="s">
        <v>45</v>
      </c>
      <c r="C41" s="32">
        <v>4</v>
      </c>
      <c r="D41" s="32">
        <v>4</v>
      </c>
      <c r="E41" s="32">
        <v>0</v>
      </c>
      <c r="F41" s="32">
        <v>0</v>
      </c>
      <c r="G41" s="32">
        <f t="shared" si="4"/>
        <v>60</v>
      </c>
      <c r="H41" s="27" t="s">
        <v>18</v>
      </c>
    </row>
    <row r="42" spans="1:8" ht="19.5" customHeight="1">
      <c r="A42" s="134" t="s">
        <v>226</v>
      </c>
      <c r="B42" s="134"/>
      <c r="C42" s="134"/>
      <c r="D42" s="32"/>
      <c r="E42" s="32"/>
      <c r="F42" s="32"/>
      <c r="G42" s="32"/>
      <c r="H42" s="32"/>
    </row>
    <row r="43" spans="1:8" ht="19.5" customHeight="1">
      <c r="A43" s="16">
        <v>117031</v>
      </c>
      <c r="B43" s="23" t="s">
        <v>46</v>
      </c>
      <c r="C43" s="16">
        <f>D43+E43+F43</f>
        <v>2</v>
      </c>
      <c r="D43" s="16">
        <v>2</v>
      </c>
      <c r="E43" s="16">
        <v>0</v>
      </c>
      <c r="F43" s="16">
        <v>0</v>
      </c>
      <c r="G43" s="16">
        <f>F43*30+E43*45+D43*15</f>
        <v>30</v>
      </c>
      <c r="H43" s="16"/>
    </row>
    <row r="44" spans="1:8" ht="19.5" customHeight="1">
      <c r="A44" s="16">
        <v>117040</v>
      </c>
      <c r="B44" s="23" t="s">
        <v>59</v>
      </c>
      <c r="C44" s="16">
        <f>D44+E44+F44</f>
        <v>2</v>
      </c>
      <c r="D44" s="16">
        <v>2</v>
      </c>
      <c r="E44" s="16">
        <v>0</v>
      </c>
      <c r="F44" s="16">
        <v>0</v>
      </c>
      <c r="G44" s="16">
        <f>F44*30+E44*45+D44*15</f>
        <v>30</v>
      </c>
      <c r="H44" s="16"/>
    </row>
    <row r="45" spans="1:8" ht="19.5" customHeight="1">
      <c r="A45" s="16">
        <v>117028</v>
      </c>
      <c r="B45" s="23" t="s">
        <v>47</v>
      </c>
      <c r="C45" s="16">
        <f>E45+D45+F45</f>
        <v>2</v>
      </c>
      <c r="D45" s="16">
        <v>2</v>
      </c>
      <c r="E45" s="16">
        <v>0</v>
      </c>
      <c r="F45" s="16">
        <v>0</v>
      </c>
      <c r="G45" s="16">
        <f>D45*15+E45*45+F45*30</f>
        <v>30</v>
      </c>
      <c r="H45" s="16"/>
    </row>
    <row r="46" spans="1:8" ht="19.5" customHeight="1">
      <c r="A46" s="133" t="s">
        <v>48</v>
      </c>
      <c r="B46" s="133"/>
      <c r="C46" s="79">
        <f>SUM(C36:C43)</f>
        <v>19</v>
      </c>
      <c r="D46" s="79">
        <f>SUM(D36:D43)</f>
        <v>15</v>
      </c>
      <c r="E46" s="79">
        <f>SUM(E36:E43)</f>
        <v>1</v>
      </c>
      <c r="F46" s="79">
        <f>SUM(F36:F43)</f>
        <v>3</v>
      </c>
      <c r="G46" s="79">
        <f>SUM(G36:G43)</f>
        <v>360</v>
      </c>
      <c r="H46" s="80"/>
    </row>
    <row r="47" spans="1:8" ht="19.5" customHeight="1">
      <c r="A47" s="16">
        <v>102034</v>
      </c>
      <c r="B47" s="23" t="s">
        <v>49</v>
      </c>
      <c r="C47" s="16">
        <f>D47+E47+F47</f>
        <v>2</v>
      </c>
      <c r="D47" s="16">
        <v>1</v>
      </c>
      <c r="E47" s="16">
        <v>0</v>
      </c>
      <c r="F47" s="16">
        <v>1</v>
      </c>
      <c r="G47" s="16">
        <f>F47*30+E47*45+D47*15</f>
        <v>45</v>
      </c>
      <c r="H47" s="16"/>
    </row>
    <row r="48" spans="1:8" s="60" customFormat="1" ht="19.5" customHeight="1">
      <c r="A48" s="16">
        <v>117029</v>
      </c>
      <c r="B48" s="23" t="s">
        <v>160</v>
      </c>
      <c r="C48" s="16">
        <f aca="true" t="shared" si="5" ref="C48:C56">D48+E48+F48</f>
        <v>2</v>
      </c>
      <c r="D48" s="16">
        <v>2</v>
      </c>
      <c r="E48" s="16">
        <v>0</v>
      </c>
      <c r="F48" s="16">
        <v>0</v>
      </c>
      <c r="G48" s="16">
        <f aca="true" t="shared" si="6" ref="G48:G56">F48*30+E48*45+D48*15</f>
        <v>30</v>
      </c>
      <c r="H48" s="16" t="s">
        <v>18</v>
      </c>
    </row>
    <row r="49" spans="1:8" ht="19.5" customHeight="1">
      <c r="A49" s="16">
        <v>102031</v>
      </c>
      <c r="B49" s="23" t="s">
        <v>50</v>
      </c>
      <c r="C49" s="16">
        <f t="shared" si="5"/>
        <v>3</v>
      </c>
      <c r="D49" s="16">
        <v>2</v>
      </c>
      <c r="E49" s="16">
        <v>0</v>
      </c>
      <c r="F49" s="16">
        <v>1</v>
      </c>
      <c r="G49" s="16">
        <f t="shared" si="6"/>
        <v>60</v>
      </c>
      <c r="H49" s="16"/>
    </row>
    <row r="50" spans="1:8" ht="19.5" customHeight="1">
      <c r="A50" s="16">
        <v>117056</v>
      </c>
      <c r="B50" s="23" t="s">
        <v>51</v>
      </c>
      <c r="C50" s="16">
        <f t="shared" si="5"/>
        <v>1</v>
      </c>
      <c r="D50" s="16">
        <v>0</v>
      </c>
      <c r="E50" s="16">
        <v>1</v>
      </c>
      <c r="F50" s="16">
        <v>0</v>
      </c>
      <c r="G50" s="16">
        <f t="shared" si="6"/>
        <v>45</v>
      </c>
      <c r="H50" s="16"/>
    </row>
    <row r="51" spans="1:8" s="61" customFormat="1" ht="19.5" customHeight="1">
      <c r="A51" s="16">
        <v>117045</v>
      </c>
      <c r="B51" s="23" t="s">
        <v>234</v>
      </c>
      <c r="C51" s="16">
        <f t="shared" si="5"/>
        <v>2</v>
      </c>
      <c r="D51" s="16">
        <v>2</v>
      </c>
      <c r="E51" s="16">
        <v>0</v>
      </c>
      <c r="F51" s="16">
        <v>0</v>
      </c>
      <c r="G51" s="16">
        <f t="shared" si="6"/>
        <v>30</v>
      </c>
      <c r="H51" s="16"/>
    </row>
    <row r="52" spans="1:8" ht="19.5" customHeight="1">
      <c r="A52" s="16">
        <v>117060</v>
      </c>
      <c r="B52" s="23" t="s">
        <v>185</v>
      </c>
      <c r="C52" s="16">
        <f t="shared" si="5"/>
        <v>1</v>
      </c>
      <c r="D52" s="16">
        <v>0</v>
      </c>
      <c r="E52" s="16">
        <v>1</v>
      </c>
      <c r="F52" s="16">
        <v>0</v>
      </c>
      <c r="G52" s="16">
        <f t="shared" si="6"/>
        <v>45</v>
      </c>
      <c r="H52" s="16" t="s">
        <v>18</v>
      </c>
    </row>
    <row r="53" spans="1:8" ht="19.5" customHeight="1">
      <c r="A53" s="16">
        <v>117058</v>
      </c>
      <c r="B53" s="23" t="s">
        <v>233</v>
      </c>
      <c r="C53" s="16">
        <f t="shared" si="5"/>
        <v>1</v>
      </c>
      <c r="D53" s="16">
        <v>0</v>
      </c>
      <c r="E53" s="16">
        <v>1</v>
      </c>
      <c r="F53" s="16">
        <v>0</v>
      </c>
      <c r="G53" s="16">
        <f t="shared" si="6"/>
        <v>45</v>
      </c>
      <c r="H53" s="16" t="s">
        <v>54</v>
      </c>
    </row>
    <row r="54" spans="1:8" ht="19.5" customHeight="1">
      <c r="A54" s="134" t="s">
        <v>237</v>
      </c>
      <c r="B54" s="134"/>
      <c r="C54" s="134"/>
      <c r="D54" s="16"/>
      <c r="E54" s="16"/>
      <c r="F54" s="16"/>
      <c r="G54" s="16"/>
      <c r="H54" s="16"/>
    </row>
    <row r="55" spans="1:8" ht="19.5" customHeight="1">
      <c r="A55" s="16">
        <v>117024</v>
      </c>
      <c r="B55" s="23" t="s">
        <v>149</v>
      </c>
      <c r="C55" s="16">
        <f t="shared" si="5"/>
        <v>2</v>
      </c>
      <c r="D55" s="16">
        <v>2</v>
      </c>
      <c r="E55" s="16">
        <v>0</v>
      </c>
      <c r="F55" s="16">
        <v>0</v>
      </c>
      <c r="G55" s="16">
        <f t="shared" si="6"/>
        <v>30</v>
      </c>
      <c r="H55" s="16"/>
    </row>
    <row r="56" spans="1:8" s="61" customFormat="1" ht="19.5" customHeight="1">
      <c r="A56" s="16">
        <v>117049</v>
      </c>
      <c r="B56" s="23" t="s">
        <v>186</v>
      </c>
      <c r="C56" s="16">
        <f t="shared" si="5"/>
        <v>2</v>
      </c>
      <c r="D56" s="16">
        <v>2</v>
      </c>
      <c r="E56" s="16">
        <v>0</v>
      </c>
      <c r="F56" s="16">
        <v>0</v>
      </c>
      <c r="G56" s="16">
        <f t="shared" si="6"/>
        <v>30</v>
      </c>
      <c r="H56" s="16"/>
    </row>
    <row r="57" spans="1:8" s="61" customFormat="1" ht="19.5" customHeight="1">
      <c r="A57" s="16">
        <v>117042</v>
      </c>
      <c r="B57" s="23" t="s">
        <v>60</v>
      </c>
      <c r="C57" s="16">
        <f>D57+E57+F57</f>
        <v>2</v>
      </c>
      <c r="D57" s="16">
        <v>2</v>
      </c>
      <c r="E57" s="16">
        <v>0</v>
      </c>
      <c r="F57" s="16">
        <v>0</v>
      </c>
      <c r="G57" s="16">
        <f>F57*30+E57*45+D57*15</f>
        <v>30</v>
      </c>
      <c r="H57" s="16"/>
    </row>
    <row r="58" spans="1:8" ht="19.5" customHeight="1">
      <c r="A58" s="133" t="s">
        <v>55</v>
      </c>
      <c r="B58" s="133"/>
      <c r="C58" s="79">
        <f>SUM(C47:C56)</f>
        <v>16</v>
      </c>
      <c r="D58" s="79">
        <f>SUM(D47:D56)</f>
        <v>11</v>
      </c>
      <c r="E58" s="79">
        <f>SUM(E47:E56)</f>
        <v>3</v>
      </c>
      <c r="F58" s="79">
        <f>SUM(F47:F56)</f>
        <v>2</v>
      </c>
      <c r="G58" s="79">
        <f>SUM(G47:G56)</f>
        <v>360</v>
      </c>
      <c r="H58" s="80"/>
    </row>
    <row r="59" spans="1:8" s="61" customFormat="1" ht="19.5" customHeight="1">
      <c r="A59" s="16">
        <v>102033</v>
      </c>
      <c r="B59" s="23" t="s">
        <v>187</v>
      </c>
      <c r="C59" s="16">
        <f>D59+E59+F59</f>
        <v>2</v>
      </c>
      <c r="D59" s="16">
        <v>2</v>
      </c>
      <c r="E59" s="16">
        <v>0</v>
      </c>
      <c r="F59" s="16">
        <v>0</v>
      </c>
      <c r="G59" s="16">
        <f>F59*30+E59*45+D59*15</f>
        <v>30</v>
      </c>
      <c r="H59" s="16"/>
    </row>
    <row r="60" spans="1:8" ht="19.5" customHeight="1">
      <c r="A60" s="16">
        <v>102032</v>
      </c>
      <c r="B60" s="23" t="s">
        <v>107</v>
      </c>
      <c r="C60" s="16">
        <f>D60+E60+F60</f>
        <v>3</v>
      </c>
      <c r="D60" s="16">
        <v>2</v>
      </c>
      <c r="E60" s="16">
        <v>0</v>
      </c>
      <c r="F60" s="16">
        <v>1</v>
      </c>
      <c r="G60" s="16">
        <f>D60*15+E60*45+F60*30</f>
        <v>60</v>
      </c>
      <c r="H60" s="16"/>
    </row>
    <row r="61" spans="1:8" ht="19.5" customHeight="1">
      <c r="A61" s="16">
        <v>117030</v>
      </c>
      <c r="B61" s="23" t="s">
        <v>169</v>
      </c>
      <c r="C61" s="16">
        <v>2</v>
      </c>
      <c r="D61" s="16">
        <v>2</v>
      </c>
      <c r="E61" s="16">
        <v>0</v>
      </c>
      <c r="F61" s="16">
        <v>0</v>
      </c>
      <c r="G61" s="16">
        <f>F61*30+E61*45+D61*15</f>
        <v>30</v>
      </c>
      <c r="H61" s="16" t="s">
        <v>18</v>
      </c>
    </row>
    <row r="62" spans="1:8" ht="19.5" customHeight="1">
      <c r="A62" s="16">
        <v>120037</v>
      </c>
      <c r="B62" s="23" t="s">
        <v>152</v>
      </c>
      <c r="C62" s="16">
        <f>D62+E62+F62</f>
        <v>2</v>
      </c>
      <c r="D62" s="16">
        <v>1</v>
      </c>
      <c r="E62" s="16">
        <v>0</v>
      </c>
      <c r="F62" s="16">
        <v>1</v>
      </c>
      <c r="G62" s="16">
        <f>F62*30+E62*45+D62*15</f>
        <v>45</v>
      </c>
      <c r="H62" s="16"/>
    </row>
    <row r="63" spans="1:8" ht="19.5" customHeight="1">
      <c r="A63" s="16">
        <v>120022</v>
      </c>
      <c r="B63" s="23" t="s">
        <v>214</v>
      </c>
      <c r="C63" s="16">
        <f>E63+D63+F63</f>
        <v>2</v>
      </c>
      <c r="D63" s="16">
        <v>2</v>
      </c>
      <c r="E63" s="16">
        <v>0</v>
      </c>
      <c r="F63" s="16">
        <v>0</v>
      </c>
      <c r="G63" s="16">
        <f>D63*15+E63*45+F63*30</f>
        <v>30</v>
      </c>
      <c r="H63" s="16"/>
    </row>
    <row r="64" spans="1:8" ht="19.5" customHeight="1">
      <c r="A64" s="16">
        <v>120024</v>
      </c>
      <c r="B64" s="23" t="s">
        <v>150</v>
      </c>
      <c r="C64" s="16">
        <f>D64+E64+F64</f>
        <v>3</v>
      </c>
      <c r="D64" s="16">
        <v>3</v>
      </c>
      <c r="E64" s="16">
        <v>0</v>
      </c>
      <c r="F64" s="16">
        <v>0</v>
      </c>
      <c r="G64" s="16">
        <f>F64*30+E64*45+D64*15</f>
        <v>45</v>
      </c>
      <c r="H64" s="16"/>
    </row>
    <row r="65" spans="1:8" ht="19.5" customHeight="1">
      <c r="A65" s="16">
        <v>120026</v>
      </c>
      <c r="B65" s="23" t="s">
        <v>188</v>
      </c>
      <c r="C65" s="16">
        <f>D65+E65+F65</f>
        <v>2</v>
      </c>
      <c r="D65" s="16">
        <v>2</v>
      </c>
      <c r="E65" s="16">
        <v>0</v>
      </c>
      <c r="F65" s="16">
        <v>0</v>
      </c>
      <c r="G65" s="16">
        <f>F65*30+E65*45+D65*15</f>
        <v>30</v>
      </c>
      <c r="H65" s="16"/>
    </row>
    <row r="66" spans="1:8" ht="19.5" customHeight="1">
      <c r="A66" s="16">
        <v>117027</v>
      </c>
      <c r="B66" s="23" t="s">
        <v>189</v>
      </c>
      <c r="C66" s="16">
        <v>1</v>
      </c>
      <c r="D66" s="16">
        <v>0</v>
      </c>
      <c r="E66" s="16">
        <v>0</v>
      </c>
      <c r="F66" s="16">
        <v>1</v>
      </c>
      <c r="G66" s="16">
        <f>F66*30+E66*45+D66*15</f>
        <v>30</v>
      </c>
      <c r="H66" s="16"/>
    </row>
    <row r="67" spans="1:8" ht="19.5" customHeight="1">
      <c r="A67" s="134" t="s">
        <v>228</v>
      </c>
      <c r="B67" s="134"/>
      <c r="C67" s="134"/>
      <c r="D67" s="16"/>
      <c r="E67" s="16"/>
      <c r="F67" s="16"/>
      <c r="G67" s="16"/>
      <c r="H67" s="16"/>
    </row>
    <row r="68" spans="1:8" ht="19.5" customHeight="1">
      <c r="A68" s="16">
        <v>120018</v>
      </c>
      <c r="B68" s="23" t="s">
        <v>190</v>
      </c>
      <c r="C68" s="16">
        <f>D68+E68+F68</f>
        <v>2</v>
      </c>
      <c r="D68" s="16">
        <v>2</v>
      </c>
      <c r="E68" s="16">
        <v>0</v>
      </c>
      <c r="F68" s="16">
        <v>0</v>
      </c>
      <c r="G68" s="16">
        <f>F68*30+E68*45+D68*15</f>
        <v>30</v>
      </c>
      <c r="H68" s="16"/>
    </row>
    <row r="69" spans="1:8" ht="19.5" customHeight="1">
      <c r="A69" s="16">
        <v>120021</v>
      </c>
      <c r="B69" s="23" t="s">
        <v>235</v>
      </c>
      <c r="C69" s="16">
        <f>D69+E69+F69</f>
        <v>2</v>
      </c>
      <c r="D69" s="16">
        <v>2</v>
      </c>
      <c r="E69" s="16">
        <v>0</v>
      </c>
      <c r="F69" s="16">
        <v>0</v>
      </c>
      <c r="G69" s="16">
        <f>F69*30+E69*45+D69*15</f>
        <v>30</v>
      </c>
      <c r="H69" s="16"/>
    </row>
    <row r="70" spans="1:8" ht="19.5" customHeight="1">
      <c r="A70" s="16">
        <v>120011</v>
      </c>
      <c r="B70" s="23" t="s">
        <v>191</v>
      </c>
      <c r="C70" s="16">
        <f>E70+D70+F70</f>
        <v>2</v>
      </c>
      <c r="D70" s="16">
        <v>2</v>
      </c>
      <c r="E70" s="16">
        <v>0</v>
      </c>
      <c r="F70" s="16">
        <v>0</v>
      </c>
      <c r="G70" s="16">
        <f>D70*15+E70*45+F70*30</f>
        <v>30</v>
      </c>
      <c r="H70" s="16"/>
    </row>
    <row r="71" spans="1:8" ht="19.5" customHeight="1">
      <c r="A71" s="16">
        <v>120019</v>
      </c>
      <c r="B71" s="23" t="s">
        <v>158</v>
      </c>
      <c r="C71" s="16">
        <v>2</v>
      </c>
      <c r="D71" s="16">
        <v>2</v>
      </c>
      <c r="E71" s="16">
        <v>0</v>
      </c>
      <c r="F71" s="16">
        <v>0</v>
      </c>
      <c r="G71" s="16">
        <f>D71*15+E71*45+F71*30</f>
        <v>30</v>
      </c>
      <c r="H71" s="16" t="s">
        <v>18</v>
      </c>
    </row>
    <row r="72" spans="1:8" ht="19.5" customHeight="1">
      <c r="A72" s="133" t="s">
        <v>61</v>
      </c>
      <c r="B72" s="133"/>
      <c r="C72" s="79">
        <f>SUM(C59:C69)</f>
        <v>21</v>
      </c>
      <c r="D72" s="79">
        <f>SUM(D59:D69)</f>
        <v>18</v>
      </c>
      <c r="E72" s="79">
        <f>SUM(E59:E69)</f>
        <v>0</v>
      </c>
      <c r="F72" s="79">
        <f>SUM(F59:F69)</f>
        <v>3</v>
      </c>
      <c r="G72" s="79">
        <f>SUM(G59:G69)</f>
        <v>360</v>
      </c>
      <c r="H72" s="80"/>
    </row>
    <row r="73" spans="1:8" ht="19.5" customHeight="1">
      <c r="A73" s="16">
        <v>102001</v>
      </c>
      <c r="B73" s="49" t="s">
        <v>224</v>
      </c>
      <c r="C73" s="16">
        <f>D73+E73+F73</f>
        <v>3</v>
      </c>
      <c r="D73" s="16">
        <v>3</v>
      </c>
      <c r="E73" s="16">
        <v>0</v>
      </c>
      <c r="F73" s="16">
        <v>0</v>
      </c>
      <c r="G73" s="16">
        <f aca="true" t="shared" si="7" ref="G73:G84">F73*30+E73*45+D73*15</f>
        <v>45</v>
      </c>
      <c r="H73" s="16"/>
    </row>
    <row r="74" spans="1:8" ht="19.5" customHeight="1">
      <c r="A74" s="16">
        <v>120012</v>
      </c>
      <c r="B74" s="23" t="s">
        <v>192</v>
      </c>
      <c r="C74" s="16">
        <f aca="true" t="shared" si="8" ref="C74:C84">D74+E74+F74</f>
        <v>2</v>
      </c>
      <c r="D74" s="16">
        <v>1</v>
      </c>
      <c r="E74" s="16">
        <v>0</v>
      </c>
      <c r="F74" s="16">
        <v>1</v>
      </c>
      <c r="G74" s="16">
        <f t="shared" si="7"/>
        <v>45</v>
      </c>
      <c r="H74" s="16"/>
    </row>
    <row r="75" spans="1:8" ht="19.5" customHeight="1">
      <c r="A75" s="16">
        <v>120020</v>
      </c>
      <c r="B75" s="23" t="s">
        <v>193</v>
      </c>
      <c r="C75" s="16">
        <f t="shared" si="8"/>
        <v>2</v>
      </c>
      <c r="D75" s="16">
        <v>2</v>
      </c>
      <c r="E75" s="16">
        <v>0</v>
      </c>
      <c r="F75" s="16">
        <v>0</v>
      </c>
      <c r="G75" s="16">
        <f t="shared" si="7"/>
        <v>30</v>
      </c>
      <c r="H75" s="16"/>
    </row>
    <row r="76" spans="1:8" ht="19.5" customHeight="1">
      <c r="A76" s="16">
        <v>120004</v>
      </c>
      <c r="B76" s="23" t="s">
        <v>165</v>
      </c>
      <c r="C76" s="16">
        <f t="shared" si="8"/>
        <v>1</v>
      </c>
      <c r="D76" s="16">
        <v>0</v>
      </c>
      <c r="E76" s="16">
        <v>1</v>
      </c>
      <c r="F76" s="16">
        <v>0</v>
      </c>
      <c r="G76" s="16">
        <f t="shared" si="7"/>
        <v>45</v>
      </c>
      <c r="H76" s="16"/>
    </row>
    <row r="77" spans="1:8" ht="19.5" customHeight="1">
      <c r="A77" s="16">
        <v>120027</v>
      </c>
      <c r="B77" s="23" t="s">
        <v>194</v>
      </c>
      <c r="C77" s="16">
        <f t="shared" si="8"/>
        <v>2</v>
      </c>
      <c r="D77" s="16">
        <v>1</v>
      </c>
      <c r="E77" s="16">
        <v>0</v>
      </c>
      <c r="F77" s="16">
        <v>1</v>
      </c>
      <c r="G77" s="16">
        <f t="shared" si="7"/>
        <v>45</v>
      </c>
      <c r="H77" s="16"/>
    </row>
    <row r="78" spans="1:8" s="62" customFormat="1" ht="19.5" customHeight="1">
      <c r="A78" s="16">
        <v>120003</v>
      </c>
      <c r="B78" s="23" t="s">
        <v>155</v>
      </c>
      <c r="C78" s="16">
        <f t="shared" si="8"/>
        <v>1</v>
      </c>
      <c r="D78" s="16">
        <v>0</v>
      </c>
      <c r="E78" s="16">
        <v>1</v>
      </c>
      <c r="F78" s="16">
        <v>0</v>
      </c>
      <c r="G78" s="16">
        <f t="shared" si="7"/>
        <v>45</v>
      </c>
      <c r="H78" s="16"/>
    </row>
    <row r="79" spans="1:8" ht="19.5" customHeight="1">
      <c r="A79" s="16">
        <v>120006</v>
      </c>
      <c r="B79" s="23" t="s">
        <v>195</v>
      </c>
      <c r="C79" s="16">
        <f>D79+E79+F79</f>
        <v>2</v>
      </c>
      <c r="D79" s="16">
        <v>2</v>
      </c>
      <c r="E79" s="16">
        <v>0</v>
      </c>
      <c r="F79" s="16">
        <v>0</v>
      </c>
      <c r="G79" s="16">
        <f>F79*30+E79*45+D79*15</f>
        <v>30</v>
      </c>
      <c r="H79" s="16"/>
    </row>
    <row r="80" spans="1:8" s="62" customFormat="1" ht="19.5" customHeight="1">
      <c r="A80" s="16">
        <v>117062</v>
      </c>
      <c r="B80" s="23" t="s">
        <v>57</v>
      </c>
      <c r="C80" s="16">
        <f t="shared" si="8"/>
        <v>1</v>
      </c>
      <c r="D80" s="16">
        <v>0</v>
      </c>
      <c r="E80" s="16">
        <v>1</v>
      </c>
      <c r="F80" s="16">
        <v>0</v>
      </c>
      <c r="G80" s="16">
        <f t="shared" si="7"/>
        <v>45</v>
      </c>
      <c r="H80" s="16"/>
    </row>
    <row r="81" spans="1:8" s="62" customFormat="1" ht="19.5" customHeight="1">
      <c r="A81" s="134" t="s">
        <v>226</v>
      </c>
      <c r="B81" s="134"/>
      <c r="C81" s="134"/>
      <c r="D81" s="16"/>
      <c r="E81" s="16"/>
      <c r="F81" s="16"/>
      <c r="G81" s="16"/>
      <c r="H81" s="16"/>
    </row>
    <row r="82" spans="1:8" s="62" customFormat="1" ht="19.5" customHeight="1">
      <c r="A82" s="16">
        <v>120013</v>
      </c>
      <c r="B82" s="23" t="s">
        <v>171</v>
      </c>
      <c r="C82" s="16">
        <f t="shared" si="8"/>
        <v>2</v>
      </c>
      <c r="D82" s="16">
        <v>2</v>
      </c>
      <c r="E82" s="16">
        <v>0</v>
      </c>
      <c r="F82" s="16">
        <v>0</v>
      </c>
      <c r="G82" s="16">
        <f t="shared" si="7"/>
        <v>30</v>
      </c>
      <c r="H82" s="16"/>
    </row>
    <row r="83" spans="1:8" s="62" customFormat="1" ht="19.5" customHeight="1">
      <c r="A83" s="16">
        <v>120031</v>
      </c>
      <c r="B83" s="23" t="s">
        <v>196</v>
      </c>
      <c r="C83" s="16">
        <f t="shared" si="8"/>
        <v>2</v>
      </c>
      <c r="D83" s="16">
        <v>2</v>
      </c>
      <c r="E83" s="16">
        <v>0</v>
      </c>
      <c r="F83" s="16">
        <v>0</v>
      </c>
      <c r="G83" s="16">
        <f t="shared" si="7"/>
        <v>30</v>
      </c>
      <c r="H83" s="16"/>
    </row>
    <row r="84" spans="1:8" s="62" customFormat="1" ht="19.5" customHeight="1">
      <c r="A84" s="16">
        <v>120025</v>
      </c>
      <c r="B84" s="23" t="s">
        <v>197</v>
      </c>
      <c r="C84" s="16">
        <f t="shared" si="8"/>
        <v>2</v>
      </c>
      <c r="D84" s="16">
        <v>2</v>
      </c>
      <c r="E84" s="16">
        <v>0</v>
      </c>
      <c r="F84" s="16">
        <v>0</v>
      </c>
      <c r="G84" s="16">
        <f t="shared" si="7"/>
        <v>30</v>
      </c>
      <c r="H84" s="16"/>
    </row>
    <row r="85" spans="1:8" ht="19.5" customHeight="1">
      <c r="A85" s="133" t="s">
        <v>70</v>
      </c>
      <c r="B85" s="133"/>
      <c r="C85" s="79">
        <f>SUM(C73:C82)</f>
        <v>16</v>
      </c>
      <c r="D85" s="79">
        <f>SUM(D73:D82)</f>
        <v>11</v>
      </c>
      <c r="E85" s="79">
        <f>SUM(E73:E82)</f>
        <v>3</v>
      </c>
      <c r="F85" s="79">
        <f>SUM(F73:F82)</f>
        <v>2</v>
      </c>
      <c r="G85" s="79">
        <f>SUM(G73:G82)</f>
        <v>360</v>
      </c>
      <c r="H85" s="80"/>
    </row>
    <row r="86" spans="1:8" ht="19.5" customHeight="1">
      <c r="A86" s="16">
        <v>120032</v>
      </c>
      <c r="B86" s="23" t="s">
        <v>198</v>
      </c>
      <c r="C86" s="16">
        <f>D86+E86+F86</f>
        <v>1</v>
      </c>
      <c r="D86" s="16">
        <v>0</v>
      </c>
      <c r="E86" s="16">
        <v>1</v>
      </c>
      <c r="F86" s="16">
        <v>0</v>
      </c>
      <c r="G86" s="16">
        <f>F86*30+E86*45+D86*15</f>
        <v>45</v>
      </c>
      <c r="H86" s="16"/>
    </row>
    <row r="87" spans="1:8" ht="19.5" customHeight="1">
      <c r="A87" s="16">
        <v>120034</v>
      </c>
      <c r="B87" s="23" t="s">
        <v>199</v>
      </c>
      <c r="C87" s="16">
        <f>D87+E87+F87</f>
        <v>1</v>
      </c>
      <c r="D87" s="16">
        <v>0</v>
      </c>
      <c r="E87" s="16">
        <v>1</v>
      </c>
      <c r="F87" s="16">
        <v>0</v>
      </c>
      <c r="G87" s="16">
        <f>F87*30+E87*45+D87*15</f>
        <v>45</v>
      </c>
      <c r="H87" s="16"/>
    </row>
    <row r="88" spans="1:8" ht="19.5" customHeight="1">
      <c r="A88" s="16">
        <v>120009</v>
      </c>
      <c r="B88" s="23" t="s">
        <v>200</v>
      </c>
      <c r="C88" s="16">
        <f aca="true" t="shared" si="9" ref="C88:C104">D88+E88+F88</f>
        <v>2</v>
      </c>
      <c r="D88" s="16">
        <v>2</v>
      </c>
      <c r="E88" s="16">
        <v>0</v>
      </c>
      <c r="F88" s="16">
        <v>0</v>
      </c>
      <c r="G88" s="16">
        <f aca="true" t="shared" si="10" ref="G88:G104">F88*30+E88*45+D88*15</f>
        <v>30</v>
      </c>
      <c r="H88" s="16"/>
    </row>
    <row r="89" spans="1:8" ht="19.5" customHeight="1">
      <c r="A89" s="16">
        <v>120007</v>
      </c>
      <c r="B89" s="23" t="s">
        <v>201</v>
      </c>
      <c r="C89" s="16">
        <f t="shared" si="9"/>
        <v>2</v>
      </c>
      <c r="D89" s="16">
        <v>2</v>
      </c>
      <c r="E89" s="16">
        <v>0</v>
      </c>
      <c r="F89" s="16">
        <v>0</v>
      </c>
      <c r="G89" s="16">
        <f t="shared" si="10"/>
        <v>30</v>
      </c>
      <c r="H89" s="16"/>
    </row>
    <row r="90" spans="1:8" ht="19.5" customHeight="1">
      <c r="A90" s="16">
        <v>120008</v>
      </c>
      <c r="B90" s="23" t="s">
        <v>202</v>
      </c>
      <c r="C90" s="16">
        <f t="shared" si="9"/>
        <v>2</v>
      </c>
      <c r="D90" s="16">
        <v>2</v>
      </c>
      <c r="E90" s="16">
        <v>0</v>
      </c>
      <c r="F90" s="16">
        <v>0</v>
      </c>
      <c r="G90" s="16">
        <f t="shared" si="10"/>
        <v>30</v>
      </c>
      <c r="H90" s="16"/>
    </row>
    <row r="91" spans="1:8" ht="19.5" customHeight="1">
      <c r="A91" s="134" t="s">
        <v>236</v>
      </c>
      <c r="B91" s="134"/>
      <c r="C91" s="134"/>
      <c r="D91" s="16"/>
      <c r="E91" s="16"/>
      <c r="F91" s="16"/>
      <c r="G91" s="16"/>
      <c r="H91" s="16"/>
    </row>
    <row r="92" spans="1:8" ht="19.5" customHeight="1">
      <c r="A92" s="16">
        <v>120005</v>
      </c>
      <c r="B92" s="23" t="s">
        <v>203</v>
      </c>
      <c r="C92" s="16">
        <f t="shared" si="9"/>
        <v>2</v>
      </c>
      <c r="D92" s="16">
        <v>2</v>
      </c>
      <c r="E92" s="16">
        <v>0</v>
      </c>
      <c r="F92" s="16">
        <v>0</v>
      </c>
      <c r="G92" s="16">
        <f t="shared" si="10"/>
        <v>30</v>
      </c>
      <c r="H92" s="16"/>
    </row>
    <row r="93" spans="1:8" ht="19.5" customHeight="1">
      <c r="A93" s="16">
        <v>120010</v>
      </c>
      <c r="B93" s="23" t="s">
        <v>204</v>
      </c>
      <c r="C93" s="16">
        <f t="shared" si="9"/>
        <v>2</v>
      </c>
      <c r="D93" s="16">
        <v>2</v>
      </c>
      <c r="E93" s="16">
        <v>0</v>
      </c>
      <c r="F93" s="16">
        <v>0</v>
      </c>
      <c r="G93" s="16">
        <f t="shared" si="10"/>
        <v>30</v>
      </c>
      <c r="H93" s="16"/>
    </row>
    <row r="94" spans="1:8" ht="19.5" customHeight="1">
      <c r="A94" s="16">
        <v>120014</v>
      </c>
      <c r="B94" s="23" t="s">
        <v>205</v>
      </c>
      <c r="C94" s="16">
        <f t="shared" si="9"/>
        <v>2</v>
      </c>
      <c r="D94" s="16">
        <v>2</v>
      </c>
      <c r="E94" s="16">
        <v>0</v>
      </c>
      <c r="F94" s="16">
        <v>0</v>
      </c>
      <c r="G94" s="16">
        <f t="shared" si="10"/>
        <v>30</v>
      </c>
      <c r="H94" s="16"/>
    </row>
    <row r="95" spans="1:8" ht="19.5" customHeight="1">
      <c r="A95" s="16">
        <v>120015</v>
      </c>
      <c r="B95" s="23" t="s">
        <v>206</v>
      </c>
      <c r="C95" s="16">
        <f t="shared" si="9"/>
        <v>2</v>
      </c>
      <c r="D95" s="16">
        <v>2</v>
      </c>
      <c r="E95" s="16">
        <v>0</v>
      </c>
      <c r="F95" s="16">
        <v>0</v>
      </c>
      <c r="G95" s="16">
        <f t="shared" si="10"/>
        <v>30</v>
      </c>
      <c r="H95" s="16"/>
    </row>
    <row r="96" spans="1:8" ht="19.5" customHeight="1">
      <c r="A96" s="16">
        <v>120016</v>
      </c>
      <c r="B96" s="23" t="s">
        <v>207</v>
      </c>
      <c r="C96" s="16">
        <f t="shared" si="9"/>
        <v>2</v>
      </c>
      <c r="D96" s="16">
        <v>2</v>
      </c>
      <c r="E96" s="16">
        <v>0</v>
      </c>
      <c r="F96" s="16">
        <v>0</v>
      </c>
      <c r="G96" s="16">
        <f t="shared" si="10"/>
        <v>30</v>
      </c>
      <c r="H96" s="16"/>
    </row>
    <row r="97" spans="1:8" ht="19.5" customHeight="1">
      <c r="A97" s="16">
        <v>120017</v>
      </c>
      <c r="B97" s="23" t="s">
        <v>208</v>
      </c>
      <c r="C97" s="16">
        <f t="shared" si="9"/>
        <v>2</v>
      </c>
      <c r="D97" s="16">
        <v>2</v>
      </c>
      <c r="E97" s="16">
        <v>0</v>
      </c>
      <c r="F97" s="16">
        <v>0</v>
      </c>
      <c r="G97" s="16">
        <f t="shared" si="10"/>
        <v>30</v>
      </c>
      <c r="H97" s="16"/>
    </row>
    <row r="98" spans="1:8" ht="19.5" customHeight="1">
      <c r="A98" s="16">
        <v>117039</v>
      </c>
      <c r="B98" s="23" t="s">
        <v>82</v>
      </c>
      <c r="C98" s="16">
        <f t="shared" si="9"/>
        <v>2</v>
      </c>
      <c r="D98" s="16">
        <v>2</v>
      </c>
      <c r="E98" s="16">
        <v>0</v>
      </c>
      <c r="F98" s="16">
        <v>0</v>
      </c>
      <c r="G98" s="16">
        <f t="shared" si="10"/>
        <v>30</v>
      </c>
      <c r="H98" s="16"/>
    </row>
    <row r="99" spans="1:8" ht="19.5" customHeight="1">
      <c r="A99" s="16">
        <v>120028</v>
      </c>
      <c r="B99" s="23" t="s">
        <v>209</v>
      </c>
      <c r="C99" s="16">
        <f t="shared" si="9"/>
        <v>2</v>
      </c>
      <c r="D99" s="16">
        <v>2</v>
      </c>
      <c r="E99" s="16">
        <v>0</v>
      </c>
      <c r="F99" s="16">
        <v>0</v>
      </c>
      <c r="G99" s="16">
        <f t="shared" si="10"/>
        <v>30</v>
      </c>
      <c r="H99" s="16"/>
    </row>
    <row r="100" spans="1:8" ht="19.5" customHeight="1">
      <c r="A100" s="16">
        <v>117043</v>
      </c>
      <c r="B100" s="23" t="s">
        <v>210</v>
      </c>
      <c r="C100" s="16">
        <f t="shared" si="9"/>
        <v>2</v>
      </c>
      <c r="D100" s="16">
        <v>2</v>
      </c>
      <c r="E100" s="16">
        <v>0</v>
      </c>
      <c r="F100" s="16">
        <v>0</v>
      </c>
      <c r="G100" s="16">
        <f t="shared" si="10"/>
        <v>30</v>
      </c>
      <c r="H100" s="16"/>
    </row>
    <row r="101" spans="1:8" ht="19.5" customHeight="1">
      <c r="A101" s="16">
        <v>120029</v>
      </c>
      <c r="B101" s="23" t="s">
        <v>168</v>
      </c>
      <c r="C101" s="16">
        <f t="shared" si="9"/>
        <v>2</v>
      </c>
      <c r="D101" s="16">
        <v>2</v>
      </c>
      <c r="E101" s="16">
        <v>0</v>
      </c>
      <c r="F101" s="16">
        <v>0</v>
      </c>
      <c r="G101" s="16">
        <f t="shared" si="10"/>
        <v>30</v>
      </c>
      <c r="H101" s="16"/>
    </row>
    <row r="102" spans="1:8" ht="19.5" customHeight="1">
      <c r="A102" s="16">
        <v>120030</v>
      </c>
      <c r="B102" s="23" t="s">
        <v>211</v>
      </c>
      <c r="C102" s="16">
        <f t="shared" si="9"/>
        <v>2</v>
      </c>
      <c r="D102" s="16">
        <v>2</v>
      </c>
      <c r="E102" s="16">
        <v>0</v>
      </c>
      <c r="F102" s="16">
        <v>0</v>
      </c>
      <c r="G102" s="16">
        <f t="shared" si="10"/>
        <v>30</v>
      </c>
      <c r="H102" s="16"/>
    </row>
    <row r="103" spans="1:8" ht="19.5" customHeight="1">
      <c r="A103" s="16">
        <v>117048</v>
      </c>
      <c r="B103" s="23" t="s">
        <v>182</v>
      </c>
      <c r="C103" s="16">
        <f t="shared" si="9"/>
        <v>2</v>
      </c>
      <c r="D103" s="16">
        <v>2</v>
      </c>
      <c r="E103" s="16">
        <v>0</v>
      </c>
      <c r="F103" s="16">
        <v>0</v>
      </c>
      <c r="G103" s="16">
        <f t="shared" si="10"/>
        <v>30</v>
      </c>
      <c r="H103" s="16"/>
    </row>
    <row r="104" spans="1:8" ht="19.5" customHeight="1">
      <c r="A104" s="16">
        <v>120036</v>
      </c>
      <c r="B104" s="23" t="s">
        <v>212</v>
      </c>
      <c r="C104" s="16">
        <f t="shared" si="9"/>
        <v>2</v>
      </c>
      <c r="D104" s="16">
        <v>2</v>
      </c>
      <c r="E104" s="16">
        <v>0</v>
      </c>
      <c r="F104" s="16">
        <v>0</v>
      </c>
      <c r="G104" s="16">
        <f t="shared" si="10"/>
        <v>30</v>
      </c>
      <c r="H104" s="16"/>
    </row>
    <row r="105" spans="1:8" ht="19.5" customHeight="1">
      <c r="A105" s="133" t="s">
        <v>83</v>
      </c>
      <c r="B105" s="133"/>
      <c r="C105" s="79">
        <f>SUM(C86:C96)</f>
        <v>18</v>
      </c>
      <c r="D105" s="79">
        <f>SUM(D86:D96)</f>
        <v>16</v>
      </c>
      <c r="E105" s="79">
        <f>SUM(E86:E96)</f>
        <v>2</v>
      </c>
      <c r="F105" s="79">
        <f>SUM(F86:F96)</f>
        <v>0</v>
      </c>
      <c r="G105" s="79">
        <f>SUM(G86:G96)</f>
        <v>330</v>
      </c>
      <c r="H105" s="80"/>
    </row>
    <row r="106" spans="1:8" ht="19.5" customHeight="1">
      <c r="A106" s="16">
        <v>88888</v>
      </c>
      <c r="B106" s="23" t="s">
        <v>213</v>
      </c>
      <c r="C106" s="16">
        <v>10</v>
      </c>
      <c r="D106" s="16">
        <v>0</v>
      </c>
      <c r="E106" s="16">
        <v>0</v>
      </c>
      <c r="F106" s="16">
        <v>0</v>
      </c>
      <c r="G106" s="16">
        <v>150</v>
      </c>
      <c r="H106" s="16"/>
    </row>
    <row r="107" spans="1:8" ht="19.5" customHeight="1">
      <c r="A107" s="133" t="s">
        <v>85</v>
      </c>
      <c r="B107" s="133"/>
      <c r="C107" s="79">
        <v>10</v>
      </c>
      <c r="D107" s="79">
        <v>10</v>
      </c>
      <c r="E107" s="79">
        <v>0</v>
      </c>
      <c r="F107" s="79">
        <v>0</v>
      </c>
      <c r="G107" s="79">
        <v>150</v>
      </c>
      <c r="H107" s="80"/>
    </row>
    <row r="108" spans="1:8" ht="19.5" customHeight="1">
      <c r="A108" s="150" t="s">
        <v>86</v>
      </c>
      <c r="B108" s="150"/>
      <c r="C108" s="79">
        <f>C17+C26+C35+C46+C58+C72+C85+C105+C107</f>
        <v>144</v>
      </c>
      <c r="D108" s="79">
        <f>D17+D26+D35+D46+D58+D72+D85+D105+D107</f>
        <v>108</v>
      </c>
      <c r="E108" s="79">
        <f>E17+E26+E35+E46+E58+E72+E85+E105+E107</f>
        <v>17</v>
      </c>
      <c r="F108" s="79">
        <f>F17+F26+F35+F46+F58+F72+F85+F105+F107</f>
        <v>19</v>
      </c>
      <c r="G108" s="79">
        <f>G17+G26+G35+G46+G58+G72+G85+G105+G107</f>
        <v>2955</v>
      </c>
      <c r="H108" s="79">
        <f>G108-G107</f>
        <v>2805</v>
      </c>
    </row>
    <row r="109" spans="1:8" s="68" customFormat="1" ht="13.5" customHeight="1">
      <c r="A109" s="95"/>
      <c r="B109" s="95"/>
      <c r="C109" s="96"/>
      <c r="D109" s="96"/>
      <c r="E109" s="96"/>
      <c r="F109" s="96"/>
      <c r="G109" s="96"/>
      <c r="H109" s="89"/>
    </row>
    <row r="110" spans="1:8" s="19" customFormat="1" ht="18.75" customHeight="1">
      <c r="A110" s="89"/>
      <c r="B110" s="89"/>
      <c r="C110" s="89"/>
      <c r="D110" s="123" t="s">
        <v>245</v>
      </c>
      <c r="E110" s="123"/>
      <c r="F110" s="123"/>
      <c r="G110" s="123"/>
      <c r="H110" s="123"/>
    </row>
    <row r="111" spans="1:14" s="19" customFormat="1" ht="20.25" customHeight="1">
      <c r="A111" s="91" t="s">
        <v>240</v>
      </c>
      <c r="B111" s="86"/>
      <c r="C111" s="87"/>
      <c r="D111" s="123" t="s">
        <v>246</v>
      </c>
      <c r="E111" s="123"/>
      <c r="F111" s="123"/>
      <c r="G111" s="123"/>
      <c r="H111" s="123"/>
      <c r="I111" s="18"/>
      <c r="J111" s="18"/>
      <c r="N111" s="20"/>
    </row>
    <row r="112" spans="1:14" s="20" customFormat="1" ht="18.75" customHeight="1">
      <c r="A112" s="124" t="s">
        <v>242</v>
      </c>
      <c r="B112" s="124"/>
      <c r="C112" s="18"/>
      <c r="D112" s="18"/>
      <c r="E112" s="125"/>
      <c r="F112" s="125"/>
      <c r="G112" s="125"/>
      <c r="H112" s="125"/>
      <c r="K112" s="19"/>
      <c r="L112" s="19"/>
      <c r="M112" s="19"/>
      <c r="N112" s="19"/>
    </row>
    <row r="113" spans="1:8" s="19" customFormat="1" ht="18.75" customHeight="1">
      <c r="A113" s="124" t="s">
        <v>252</v>
      </c>
      <c r="B113" s="124"/>
      <c r="C113" s="18"/>
      <c r="D113" s="18"/>
      <c r="E113" s="65"/>
      <c r="F113" s="65"/>
      <c r="G113" s="65"/>
      <c r="H113" s="65"/>
    </row>
    <row r="114" spans="1:8" s="19" customFormat="1" ht="18.75" customHeight="1">
      <c r="A114" s="124" t="s">
        <v>254</v>
      </c>
      <c r="B114" s="124"/>
      <c r="C114" s="18"/>
      <c r="D114" s="18"/>
      <c r="E114" s="65"/>
      <c r="F114" s="65"/>
      <c r="G114" s="65"/>
      <c r="H114" s="65"/>
    </row>
    <row r="115" spans="1:9" s="19" customFormat="1" ht="13.5" customHeight="1">
      <c r="A115" s="18"/>
      <c r="B115" s="20"/>
      <c r="C115" s="18"/>
      <c r="D115" s="18"/>
      <c r="E115" s="65"/>
      <c r="F115" s="65"/>
      <c r="G115" s="65"/>
      <c r="H115" s="65"/>
      <c r="I115" s="20"/>
    </row>
    <row r="116" spans="1:9" s="19" customFormat="1" ht="20.25" customHeight="1">
      <c r="A116" s="92"/>
      <c r="B116" s="93"/>
      <c r="C116" s="93"/>
      <c r="D116" s="126" t="s">
        <v>247</v>
      </c>
      <c r="E116" s="126"/>
      <c r="F116" s="126"/>
      <c r="G116" s="126"/>
      <c r="H116" s="126"/>
      <c r="I116" s="94"/>
    </row>
  </sheetData>
  <sheetProtection/>
  <mergeCells count="35">
    <mergeCell ref="A4:H4"/>
    <mergeCell ref="A1:B1"/>
    <mergeCell ref="C1:H1"/>
    <mergeCell ref="A2:B2"/>
    <mergeCell ref="C2:H2"/>
    <mergeCell ref="D3:H3"/>
    <mergeCell ref="A81:C81"/>
    <mergeCell ref="A85:B85"/>
    <mergeCell ref="A5:H5"/>
    <mergeCell ref="A7:A8"/>
    <mergeCell ref="B7:B8"/>
    <mergeCell ref="C7:F7"/>
    <mergeCell ref="G7:G8"/>
    <mergeCell ref="H7:H8"/>
    <mergeCell ref="A6:H6"/>
    <mergeCell ref="A91:C91"/>
    <mergeCell ref="A17:B17"/>
    <mergeCell ref="A26:B26"/>
    <mergeCell ref="A35:B35"/>
    <mergeCell ref="A42:C42"/>
    <mergeCell ref="A46:B46"/>
    <mergeCell ref="A54:C54"/>
    <mergeCell ref="A58:B58"/>
    <mergeCell ref="A67:C67"/>
    <mergeCell ref="A72:B72"/>
    <mergeCell ref="A114:B114"/>
    <mergeCell ref="D116:H116"/>
    <mergeCell ref="A105:B105"/>
    <mergeCell ref="A107:B107"/>
    <mergeCell ref="A108:B108"/>
    <mergeCell ref="D110:H110"/>
    <mergeCell ref="D111:H111"/>
    <mergeCell ref="A112:B112"/>
    <mergeCell ref="E112:H112"/>
    <mergeCell ref="A113:B113"/>
  </mergeCells>
  <printOptions horizontalCentered="1"/>
  <pageMargins left="0.44" right="0.38" top="0.56" bottom="0.34" header="0.31496062992126" footer="0.2"/>
  <pageSetup horizontalDpi="600" verticalDpi="600" orientation="portrait" paperSize="9" r:id="rId2"/>
  <headerFooter differentFirst="1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="115" zoomScaleNormal="115" zoomScalePageLayoutView="0" workbookViewId="0" topLeftCell="A55">
      <selection activeCell="B16" sqref="B16"/>
    </sheetView>
  </sheetViews>
  <sheetFormatPr defaultColWidth="8.88671875" defaultRowHeight="18.75" customHeight="1"/>
  <cols>
    <col min="1" max="1" width="8.10546875" style="68" customWidth="1"/>
    <col min="2" max="2" width="31.77734375" style="72" customWidth="1"/>
    <col min="3" max="3" width="8.88671875" style="68" customWidth="1"/>
    <col min="4" max="5" width="7.21484375" style="68" customWidth="1"/>
    <col min="6" max="6" width="5.99609375" style="68" customWidth="1"/>
    <col min="7" max="7" width="6.3359375" style="68" bestFit="1" customWidth="1"/>
    <col min="8" max="8" width="6.21484375" style="68" customWidth="1"/>
    <col min="9" max="10" width="8.88671875" style="68" customWidth="1"/>
    <col min="11" max="11" width="17.6640625" style="68" customWidth="1"/>
    <col min="12" max="12" width="15.5546875" style="68" customWidth="1"/>
    <col min="13" max="13" width="11.88671875" style="68" customWidth="1"/>
    <col min="14" max="16384" width="8.88671875" style="68" customWidth="1"/>
  </cols>
  <sheetData>
    <row r="1" spans="1:8" s="76" customFormat="1" ht="18.75" customHeight="1">
      <c r="A1" s="144" t="s">
        <v>248</v>
      </c>
      <c r="B1" s="144"/>
      <c r="C1" s="145" t="s">
        <v>230</v>
      </c>
      <c r="D1" s="145"/>
      <c r="E1" s="145"/>
      <c r="F1" s="145"/>
      <c r="G1" s="145"/>
      <c r="H1" s="145"/>
    </row>
    <row r="2" spans="1:8" s="76" customFormat="1" ht="18.75" customHeight="1">
      <c r="A2" s="146" t="s">
        <v>0</v>
      </c>
      <c r="B2" s="146"/>
      <c r="C2" s="147" t="s">
        <v>231</v>
      </c>
      <c r="D2" s="147"/>
      <c r="E2" s="147"/>
      <c r="F2" s="147"/>
      <c r="G2" s="147"/>
      <c r="H2" s="147"/>
    </row>
    <row r="3" spans="1:8" s="76" customFormat="1" ht="8.25" customHeight="1">
      <c r="A3" s="77"/>
      <c r="B3" s="77"/>
      <c r="C3" s="78"/>
      <c r="D3" s="148"/>
      <c r="E3" s="148"/>
      <c r="F3" s="148"/>
      <c r="G3" s="148"/>
      <c r="H3" s="148"/>
    </row>
    <row r="4" spans="1:8" ht="24.7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ht="24.75" customHeight="1">
      <c r="A5" s="135" t="s">
        <v>253</v>
      </c>
      <c r="B5" s="135"/>
      <c r="C5" s="135"/>
      <c r="D5" s="135"/>
      <c r="E5" s="135"/>
      <c r="F5" s="135"/>
      <c r="G5" s="135"/>
      <c r="H5" s="135"/>
    </row>
    <row r="6" spans="1:9" s="1" customFormat="1" ht="39.75" customHeight="1">
      <c r="A6" s="136" t="s">
        <v>255</v>
      </c>
      <c r="B6" s="136"/>
      <c r="C6" s="136"/>
      <c r="D6" s="136"/>
      <c r="E6" s="136"/>
      <c r="F6" s="136"/>
      <c r="G6" s="136"/>
      <c r="H6" s="136"/>
      <c r="I6" s="97"/>
    </row>
    <row r="7" spans="1:8" ht="21" customHeight="1">
      <c r="A7" s="137" t="s">
        <v>2</v>
      </c>
      <c r="B7" s="139" t="s">
        <v>3</v>
      </c>
      <c r="C7" s="139" t="s">
        <v>4</v>
      </c>
      <c r="D7" s="139"/>
      <c r="E7" s="139"/>
      <c r="F7" s="139"/>
      <c r="G7" s="141" t="s">
        <v>5</v>
      </c>
      <c r="H7" s="137" t="s">
        <v>6</v>
      </c>
    </row>
    <row r="8" spans="1:8" ht="21" customHeight="1">
      <c r="A8" s="154"/>
      <c r="B8" s="140"/>
      <c r="C8" s="66" t="s">
        <v>7</v>
      </c>
      <c r="D8" s="66" t="s">
        <v>8</v>
      </c>
      <c r="E8" s="66" t="s">
        <v>9</v>
      </c>
      <c r="F8" s="66" t="s">
        <v>10</v>
      </c>
      <c r="G8" s="142"/>
      <c r="H8" s="143"/>
    </row>
    <row r="9" spans="1:8" ht="21" customHeight="1">
      <c r="A9" s="2"/>
      <c r="B9" s="5" t="s">
        <v>11</v>
      </c>
      <c r="C9" s="3">
        <f aca="true" t="shared" si="0" ref="C9:C16">D9+E9+F9</f>
        <v>0</v>
      </c>
      <c r="D9" s="3">
        <v>0</v>
      </c>
      <c r="E9" s="3">
        <v>0</v>
      </c>
      <c r="F9" s="3">
        <v>0</v>
      </c>
      <c r="G9" s="3">
        <v>165</v>
      </c>
      <c r="H9" s="4"/>
    </row>
    <row r="10" spans="1:8" ht="21" customHeight="1">
      <c r="A10" s="2">
        <v>102002</v>
      </c>
      <c r="B10" s="5" t="s">
        <v>12</v>
      </c>
      <c r="C10" s="3">
        <f t="shared" si="0"/>
        <v>1</v>
      </c>
      <c r="D10" s="3">
        <v>0</v>
      </c>
      <c r="E10" s="3">
        <v>0</v>
      </c>
      <c r="F10" s="3">
        <v>1</v>
      </c>
      <c r="G10" s="3">
        <f>D10*15+E10*45+F10*30</f>
        <v>30</v>
      </c>
      <c r="H10" s="6"/>
    </row>
    <row r="11" spans="1:8" ht="21" customHeight="1">
      <c r="A11" s="2">
        <v>102008</v>
      </c>
      <c r="B11" s="5" t="s">
        <v>13</v>
      </c>
      <c r="C11" s="3">
        <f t="shared" si="0"/>
        <v>3</v>
      </c>
      <c r="D11" s="3">
        <v>2</v>
      </c>
      <c r="E11" s="3">
        <v>0</v>
      </c>
      <c r="F11" s="3">
        <v>1</v>
      </c>
      <c r="G11" s="3">
        <f>D11*15+E11*45+F11*30</f>
        <v>60</v>
      </c>
      <c r="H11" s="7"/>
    </row>
    <row r="12" spans="1:8" ht="21" customHeight="1">
      <c r="A12" s="2">
        <v>102019</v>
      </c>
      <c r="B12" s="5" t="s">
        <v>14</v>
      </c>
      <c r="C12" s="3">
        <f t="shared" si="0"/>
        <v>2</v>
      </c>
      <c r="D12" s="3">
        <v>1</v>
      </c>
      <c r="E12" s="3">
        <v>0</v>
      </c>
      <c r="F12" s="3">
        <v>1</v>
      </c>
      <c r="G12" s="3">
        <f>D12*15+E12*45+F12*30</f>
        <v>45</v>
      </c>
      <c r="H12" s="6"/>
    </row>
    <row r="13" spans="1:8" ht="21" customHeight="1">
      <c r="A13" s="2">
        <v>117006</v>
      </c>
      <c r="B13" s="5" t="s">
        <v>15</v>
      </c>
      <c r="C13" s="3">
        <f t="shared" si="0"/>
        <v>2</v>
      </c>
      <c r="D13" s="3">
        <v>1</v>
      </c>
      <c r="E13" s="3">
        <v>0</v>
      </c>
      <c r="F13" s="3">
        <v>1</v>
      </c>
      <c r="G13" s="3">
        <f>D13*15+E13*45+F13*30</f>
        <v>45</v>
      </c>
      <c r="H13" s="8"/>
    </row>
    <row r="14" spans="1:8" ht="21" customHeight="1">
      <c r="A14" s="2">
        <v>117008</v>
      </c>
      <c r="B14" s="5" t="s">
        <v>16</v>
      </c>
      <c r="C14" s="3">
        <f t="shared" si="0"/>
        <v>2</v>
      </c>
      <c r="D14" s="3">
        <v>2</v>
      </c>
      <c r="E14" s="3">
        <v>0</v>
      </c>
      <c r="F14" s="3">
        <v>0</v>
      </c>
      <c r="G14" s="3">
        <f>F14*30+E14*45+D14*15</f>
        <v>30</v>
      </c>
      <c r="H14" s="6"/>
    </row>
    <row r="15" spans="1:8" ht="21" customHeight="1">
      <c r="A15" s="2">
        <v>117009</v>
      </c>
      <c r="B15" s="5" t="s">
        <v>17</v>
      </c>
      <c r="C15" s="3">
        <f t="shared" si="0"/>
        <v>1</v>
      </c>
      <c r="D15" s="3">
        <v>0</v>
      </c>
      <c r="E15" s="3">
        <v>1</v>
      </c>
      <c r="F15" s="3">
        <v>0</v>
      </c>
      <c r="G15" s="3">
        <f>F15*30+E15*45+D15*15</f>
        <v>45</v>
      </c>
      <c r="H15" s="6" t="s">
        <v>18</v>
      </c>
    </row>
    <row r="16" spans="1:8" ht="21" customHeight="1">
      <c r="A16" s="2">
        <v>117010</v>
      </c>
      <c r="B16" s="33" t="s">
        <v>19</v>
      </c>
      <c r="C16" s="3">
        <f t="shared" si="0"/>
        <v>1</v>
      </c>
      <c r="D16" s="34">
        <v>0</v>
      </c>
      <c r="E16" s="34">
        <v>1</v>
      </c>
      <c r="F16" s="34">
        <v>0</v>
      </c>
      <c r="G16" s="3">
        <f>F16*30+E16*45+D16*15</f>
        <v>45</v>
      </c>
      <c r="H16" s="6" t="s">
        <v>18</v>
      </c>
    </row>
    <row r="17" spans="1:8" ht="21" customHeight="1">
      <c r="A17" s="133" t="s">
        <v>20</v>
      </c>
      <c r="B17" s="133"/>
      <c r="C17" s="66">
        <f>SUM(C10:C16)</f>
        <v>12</v>
      </c>
      <c r="D17" s="66">
        <f>SUM(D10:D16)</f>
        <v>6</v>
      </c>
      <c r="E17" s="66">
        <f>SUM(E10:E16)</f>
        <v>2</v>
      </c>
      <c r="F17" s="66">
        <f>SUM(F10:F16)</f>
        <v>4</v>
      </c>
      <c r="G17" s="66">
        <f>SUM(G10:G16)</f>
        <v>300</v>
      </c>
      <c r="H17" s="30"/>
    </row>
    <row r="18" spans="1:8" ht="21" customHeight="1">
      <c r="A18" s="2">
        <v>102003</v>
      </c>
      <c r="B18" s="5" t="s">
        <v>21</v>
      </c>
      <c r="C18" s="3">
        <f aca="true" t="shared" si="1" ref="C18:C25">D18+E18+F18</f>
        <v>1</v>
      </c>
      <c r="D18" s="3">
        <v>0</v>
      </c>
      <c r="E18" s="3">
        <v>0</v>
      </c>
      <c r="F18" s="3">
        <v>1</v>
      </c>
      <c r="G18" s="3">
        <f>F18*30+E18*45+D18*15</f>
        <v>30</v>
      </c>
      <c r="H18" s="6"/>
    </row>
    <row r="19" spans="1:8" ht="21" customHeight="1">
      <c r="A19" s="2">
        <v>102011</v>
      </c>
      <c r="B19" s="5" t="s">
        <v>22</v>
      </c>
      <c r="C19" s="3">
        <f t="shared" si="1"/>
        <v>1</v>
      </c>
      <c r="D19" s="3">
        <v>0</v>
      </c>
      <c r="E19" s="3">
        <v>0</v>
      </c>
      <c r="F19" s="3">
        <v>1</v>
      </c>
      <c r="G19" s="3">
        <f>F19*30+E19*45+D19*15</f>
        <v>30</v>
      </c>
      <c r="H19" s="7"/>
    </row>
    <row r="20" spans="1:8" ht="21" customHeight="1">
      <c r="A20" s="35">
        <v>102014</v>
      </c>
      <c r="B20" s="5" t="s">
        <v>23</v>
      </c>
      <c r="C20" s="3">
        <f t="shared" si="1"/>
        <v>3</v>
      </c>
      <c r="D20" s="3">
        <v>2</v>
      </c>
      <c r="E20" s="3">
        <v>1</v>
      </c>
      <c r="F20" s="3">
        <v>0</v>
      </c>
      <c r="G20" s="3">
        <f>F20*30+E20*45+D20*15</f>
        <v>75</v>
      </c>
      <c r="H20" s="7"/>
    </row>
    <row r="21" spans="1:8" ht="21" customHeight="1">
      <c r="A21" s="2">
        <v>102020</v>
      </c>
      <c r="B21" s="5" t="s">
        <v>24</v>
      </c>
      <c r="C21" s="3">
        <f t="shared" si="1"/>
        <v>2</v>
      </c>
      <c r="D21" s="3">
        <v>1</v>
      </c>
      <c r="E21" s="3">
        <v>0</v>
      </c>
      <c r="F21" s="3">
        <v>1</v>
      </c>
      <c r="G21" s="3">
        <f>F21*30+E21*45+D21*15</f>
        <v>45</v>
      </c>
      <c r="H21" s="6"/>
    </row>
    <row r="22" spans="1:8" ht="21" customHeight="1">
      <c r="A22" s="2">
        <v>102028</v>
      </c>
      <c r="B22" s="5" t="s">
        <v>25</v>
      </c>
      <c r="C22" s="3">
        <f t="shared" si="1"/>
        <v>2</v>
      </c>
      <c r="D22" s="3">
        <v>1</v>
      </c>
      <c r="E22" s="3">
        <v>1</v>
      </c>
      <c r="F22" s="3">
        <v>0</v>
      </c>
      <c r="G22" s="3">
        <f>D22*15+E22*45+F22*30</f>
        <v>60</v>
      </c>
      <c r="H22" s="7"/>
    </row>
    <row r="23" spans="1:8" ht="21" customHeight="1">
      <c r="A23" s="2">
        <v>117001</v>
      </c>
      <c r="B23" s="5" t="s">
        <v>26</v>
      </c>
      <c r="C23" s="3">
        <f t="shared" si="1"/>
        <v>1</v>
      </c>
      <c r="D23" s="3">
        <v>0</v>
      </c>
      <c r="E23" s="3">
        <v>1</v>
      </c>
      <c r="F23" s="3">
        <v>0</v>
      </c>
      <c r="G23" s="3">
        <f>F23*30+E23*45+D23*15</f>
        <v>45</v>
      </c>
      <c r="H23" s="7" t="s">
        <v>27</v>
      </c>
    </row>
    <row r="24" spans="1:8" ht="21" customHeight="1">
      <c r="A24" s="2">
        <v>117007</v>
      </c>
      <c r="B24" s="5" t="s">
        <v>28</v>
      </c>
      <c r="C24" s="3">
        <f t="shared" si="1"/>
        <v>3</v>
      </c>
      <c r="D24" s="3">
        <v>3</v>
      </c>
      <c r="E24" s="3">
        <v>0</v>
      </c>
      <c r="F24" s="3">
        <v>0</v>
      </c>
      <c r="G24" s="3">
        <f>F24*30+E24*45+D24*15</f>
        <v>45</v>
      </c>
      <c r="H24" s="6"/>
    </row>
    <row r="25" spans="1:8" ht="21" customHeight="1">
      <c r="A25" s="2">
        <v>117002</v>
      </c>
      <c r="B25" s="5" t="s">
        <v>29</v>
      </c>
      <c r="C25" s="3">
        <f t="shared" si="1"/>
        <v>3</v>
      </c>
      <c r="D25" s="3">
        <v>3</v>
      </c>
      <c r="E25" s="3">
        <v>0</v>
      </c>
      <c r="F25" s="3">
        <v>0</v>
      </c>
      <c r="G25" s="3">
        <f>F25*30+E25*45+D25*15</f>
        <v>45</v>
      </c>
      <c r="H25" s="6"/>
    </row>
    <row r="26" spans="1:8" ht="21" customHeight="1">
      <c r="A26" s="133" t="s">
        <v>30</v>
      </c>
      <c r="B26" s="133"/>
      <c r="C26" s="66">
        <f>SUM(C18:C25)</f>
        <v>16</v>
      </c>
      <c r="D26" s="66">
        <f>SUM(D18:D25)</f>
        <v>10</v>
      </c>
      <c r="E26" s="66">
        <f>SUM(E18:E25)</f>
        <v>3</v>
      </c>
      <c r="F26" s="66">
        <f>SUM(F18:F25)</f>
        <v>3</v>
      </c>
      <c r="G26" s="66">
        <f>SUM(G18:G25)</f>
        <v>375</v>
      </c>
      <c r="H26" s="30"/>
    </row>
    <row r="27" spans="1:8" ht="21" customHeight="1">
      <c r="A27" s="2">
        <v>102004</v>
      </c>
      <c r="B27" s="5" t="s">
        <v>31</v>
      </c>
      <c r="C27" s="3">
        <f>D27+E27+F27</f>
        <v>1</v>
      </c>
      <c r="D27" s="3">
        <v>0</v>
      </c>
      <c r="E27" s="3">
        <v>0</v>
      </c>
      <c r="F27" s="3">
        <v>1</v>
      </c>
      <c r="G27" s="3">
        <f>F27*30+E27*45+D27*15</f>
        <v>30</v>
      </c>
      <c r="H27" s="7"/>
    </row>
    <row r="28" spans="1:8" ht="21" customHeight="1">
      <c r="A28" s="2">
        <v>102021</v>
      </c>
      <c r="B28" s="5" t="s">
        <v>32</v>
      </c>
      <c r="C28" s="3">
        <f>D28+E28+F28</f>
        <v>2</v>
      </c>
      <c r="D28" s="3">
        <v>1</v>
      </c>
      <c r="E28" s="3">
        <v>0</v>
      </c>
      <c r="F28" s="3">
        <v>1</v>
      </c>
      <c r="G28" s="3">
        <f>F28*30+E28*45+D28*15</f>
        <v>45</v>
      </c>
      <c r="H28" s="6"/>
    </row>
    <row r="29" spans="1:8" ht="21" customHeight="1">
      <c r="A29" s="2">
        <v>102029</v>
      </c>
      <c r="B29" s="5" t="s">
        <v>33</v>
      </c>
      <c r="C29" s="3">
        <f>D29+E29+F29</f>
        <v>2</v>
      </c>
      <c r="D29" s="3">
        <v>1</v>
      </c>
      <c r="E29" s="3">
        <v>1</v>
      </c>
      <c r="F29" s="3">
        <v>0</v>
      </c>
      <c r="G29" s="3">
        <f>F29*30+E29*45+D29*15</f>
        <v>60</v>
      </c>
      <c r="H29" s="7"/>
    </row>
    <row r="30" spans="1:8" s="70" customFormat="1" ht="21" customHeight="1">
      <c r="A30" s="22">
        <v>120023</v>
      </c>
      <c r="B30" s="24" t="s">
        <v>90</v>
      </c>
      <c r="C30" s="16">
        <f>D30+E30+F30</f>
        <v>2</v>
      </c>
      <c r="D30" s="16">
        <v>2</v>
      </c>
      <c r="E30" s="16">
        <v>0</v>
      </c>
      <c r="F30" s="16">
        <v>0</v>
      </c>
      <c r="G30" s="16">
        <f>F30*30+E30*45+D30*15</f>
        <v>30</v>
      </c>
      <c r="H30" s="6"/>
    </row>
    <row r="31" spans="1:8" s="70" customFormat="1" ht="21" customHeight="1">
      <c r="A31" s="22">
        <v>117037</v>
      </c>
      <c r="B31" s="24" t="s">
        <v>34</v>
      </c>
      <c r="C31" s="16">
        <v>3</v>
      </c>
      <c r="D31" s="16">
        <v>3</v>
      </c>
      <c r="E31" s="16">
        <v>0</v>
      </c>
      <c r="F31" s="16">
        <v>0</v>
      </c>
      <c r="G31" s="16">
        <f>D31*15+E31*45+F31*30</f>
        <v>45</v>
      </c>
      <c r="H31" s="9" t="s">
        <v>35</v>
      </c>
    </row>
    <row r="32" spans="1:8" s="70" customFormat="1" ht="21" customHeight="1">
      <c r="A32" s="22">
        <v>117046</v>
      </c>
      <c r="B32" s="36" t="s">
        <v>36</v>
      </c>
      <c r="C32" s="37">
        <v>4</v>
      </c>
      <c r="D32" s="38">
        <v>4</v>
      </c>
      <c r="E32" s="38">
        <v>0</v>
      </c>
      <c r="F32" s="38">
        <v>0</v>
      </c>
      <c r="G32" s="16">
        <f>F32*30+E32*45+D32*15</f>
        <v>60</v>
      </c>
      <c r="H32" s="9" t="s">
        <v>18</v>
      </c>
    </row>
    <row r="33" spans="1:8" s="70" customFormat="1" ht="21" customHeight="1">
      <c r="A33" s="16">
        <v>117055</v>
      </c>
      <c r="B33" s="24" t="s">
        <v>37</v>
      </c>
      <c r="C33" s="16">
        <f>D33+E33+F33</f>
        <v>1</v>
      </c>
      <c r="D33" s="16">
        <v>0</v>
      </c>
      <c r="E33" s="16">
        <v>1</v>
      </c>
      <c r="F33" s="16">
        <v>0</v>
      </c>
      <c r="G33" s="16">
        <f>F33*30+E33*45+D33*15</f>
        <v>45</v>
      </c>
      <c r="H33" s="9"/>
    </row>
    <row r="34" spans="1:8" s="70" customFormat="1" ht="21" customHeight="1">
      <c r="A34" s="16">
        <v>117057</v>
      </c>
      <c r="B34" s="24" t="s">
        <v>38</v>
      </c>
      <c r="C34" s="16">
        <f>D34+E34+F34</f>
        <v>1</v>
      </c>
      <c r="D34" s="16">
        <v>0</v>
      </c>
      <c r="E34" s="16">
        <v>1</v>
      </c>
      <c r="F34" s="16">
        <v>0</v>
      </c>
      <c r="G34" s="16">
        <f>F34*30+E34*45+D34*15</f>
        <v>45</v>
      </c>
      <c r="H34" s="9"/>
    </row>
    <row r="35" spans="1:8" s="70" customFormat="1" ht="21" customHeight="1">
      <c r="A35" s="133" t="s">
        <v>39</v>
      </c>
      <c r="B35" s="133"/>
      <c r="C35" s="66">
        <f>SUM(C27:C34)</f>
        <v>16</v>
      </c>
      <c r="D35" s="66">
        <f>SUM(D27:D34)</f>
        <v>11</v>
      </c>
      <c r="E35" s="66">
        <f>SUM(E27:E34)</f>
        <v>3</v>
      </c>
      <c r="F35" s="66">
        <f>SUM(F27:F34)</f>
        <v>2</v>
      </c>
      <c r="G35" s="66">
        <f>SUM(G27:G34)</f>
        <v>360</v>
      </c>
      <c r="H35" s="30"/>
    </row>
    <row r="36" spans="1:8" s="70" customFormat="1" ht="21" customHeight="1">
      <c r="A36" s="16">
        <v>102005</v>
      </c>
      <c r="B36" s="24" t="s">
        <v>40</v>
      </c>
      <c r="C36" s="16">
        <f aca="true" t="shared" si="2" ref="C36:C41">D36+E36+F36</f>
        <v>5</v>
      </c>
      <c r="D36" s="16">
        <v>4</v>
      </c>
      <c r="E36" s="16">
        <v>0</v>
      </c>
      <c r="F36" s="16">
        <v>1</v>
      </c>
      <c r="G36" s="16">
        <f aca="true" t="shared" si="3" ref="G36:G41">F36*30+E36*45+D36*15</f>
        <v>90</v>
      </c>
      <c r="H36" s="16"/>
    </row>
    <row r="37" spans="1:8" s="70" customFormat="1" ht="21" customHeight="1">
      <c r="A37" s="16">
        <v>102006</v>
      </c>
      <c r="B37" s="24" t="s">
        <v>41</v>
      </c>
      <c r="C37" s="16">
        <f t="shared" si="2"/>
        <v>2</v>
      </c>
      <c r="D37" s="16">
        <v>2</v>
      </c>
      <c r="E37" s="16">
        <v>0</v>
      </c>
      <c r="F37" s="16">
        <v>0</v>
      </c>
      <c r="G37" s="16">
        <f t="shared" si="3"/>
        <v>30</v>
      </c>
      <c r="H37" s="16"/>
    </row>
    <row r="38" spans="1:8" s="70" customFormat="1" ht="21" customHeight="1">
      <c r="A38" s="22">
        <v>102030</v>
      </c>
      <c r="B38" s="24" t="s">
        <v>42</v>
      </c>
      <c r="C38" s="16">
        <f t="shared" si="2"/>
        <v>3</v>
      </c>
      <c r="D38" s="16">
        <v>2</v>
      </c>
      <c r="E38" s="16">
        <v>0</v>
      </c>
      <c r="F38" s="16">
        <v>1</v>
      </c>
      <c r="G38" s="16">
        <f t="shared" si="3"/>
        <v>60</v>
      </c>
      <c r="H38" s="16"/>
    </row>
    <row r="39" spans="1:8" s="70" customFormat="1" ht="21" customHeight="1">
      <c r="A39" s="22">
        <v>117003</v>
      </c>
      <c r="B39" s="24" t="s">
        <v>43</v>
      </c>
      <c r="C39" s="16">
        <f t="shared" si="2"/>
        <v>1</v>
      </c>
      <c r="D39" s="16">
        <v>0</v>
      </c>
      <c r="E39" s="16">
        <v>1</v>
      </c>
      <c r="F39" s="16">
        <v>0</v>
      </c>
      <c r="G39" s="16">
        <f t="shared" si="3"/>
        <v>45</v>
      </c>
      <c r="H39" s="16" t="s">
        <v>44</v>
      </c>
    </row>
    <row r="40" spans="1:8" s="70" customFormat="1" ht="21" customHeight="1">
      <c r="A40" s="22">
        <v>120035</v>
      </c>
      <c r="B40" s="23" t="s">
        <v>87</v>
      </c>
      <c r="C40" s="16">
        <f t="shared" si="2"/>
        <v>2</v>
      </c>
      <c r="D40" s="16">
        <v>1</v>
      </c>
      <c r="E40" s="16">
        <v>0</v>
      </c>
      <c r="F40" s="16">
        <v>1</v>
      </c>
      <c r="G40" s="16">
        <f t="shared" si="3"/>
        <v>45</v>
      </c>
      <c r="H40" s="9" t="s">
        <v>18</v>
      </c>
    </row>
    <row r="41" spans="1:8" s="70" customFormat="1" ht="21" customHeight="1">
      <c r="A41" s="22">
        <v>117047</v>
      </c>
      <c r="B41" s="24" t="s">
        <v>45</v>
      </c>
      <c r="C41" s="16">
        <f t="shared" si="2"/>
        <v>4</v>
      </c>
      <c r="D41" s="16">
        <v>4</v>
      </c>
      <c r="E41" s="16">
        <v>0</v>
      </c>
      <c r="F41" s="16">
        <v>0</v>
      </c>
      <c r="G41" s="16">
        <f t="shared" si="3"/>
        <v>60</v>
      </c>
      <c r="H41" s="16" t="s">
        <v>18</v>
      </c>
    </row>
    <row r="42" spans="1:8" ht="21" customHeight="1">
      <c r="A42" s="151" t="s">
        <v>226</v>
      </c>
      <c r="B42" s="152"/>
      <c r="C42" s="153"/>
      <c r="D42" s="6"/>
      <c r="E42" s="6"/>
      <c r="F42" s="39"/>
      <c r="G42" s="6"/>
      <c r="H42" s="6"/>
    </row>
    <row r="43" spans="1:8" ht="21" customHeight="1">
      <c r="A43" s="2">
        <v>117031</v>
      </c>
      <c r="B43" s="5" t="s">
        <v>46</v>
      </c>
      <c r="C43" s="3">
        <f>D43+E43+F43</f>
        <v>2</v>
      </c>
      <c r="D43" s="3">
        <v>2</v>
      </c>
      <c r="E43" s="3">
        <v>0</v>
      </c>
      <c r="F43" s="3">
        <v>0</v>
      </c>
      <c r="G43" s="3">
        <f>F43*30+E43*45+D43*15</f>
        <v>30</v>
      </c>
      <c r="H43" s="6"/>
    </row>
    <row r="44" spans="1:8" ht="21" customHeight="1">
      <c r="A44" s="3">
        <v>117028</v>
      </c>
      <c r="B44" s="5" t="s">
        <v>47</v>
      </c>
      <c r="C44" s="3">
        <f>D44+E44+F44</f>
        <v>2</v>
      </c>
      <c r="D44" s="3">
        <v>2</v>
      </c>
      <c r="E44" s="3">
        <v>0</v>
      </c>
      <c r="F44" s="3">
        <v>0</v>
      </c>
      <c r="G44" s="3">
        <f>D44*15+E44*45+F44*30</f>
        <v>30</v>
      </c>
      <c r="H44" s="6"/>
    </row>
    <row r="45" spans="1:8" ht="21" customHeight="1">
      <c r="A45" s="16">
        <v>117040</v>
      </c>
      <c r="B45" s="23" t="s">
        <v>59</v>
      </c>
      <c r="C45" s="16">
        <f>D45+E45+F45</f>
        <v>2</v>
      </c>
      <c r="D45" s="16">
        <v>2</v>
      </c>
      <c r="E45" s="16">
        <v>0</v>
      </c>
      <c r="F45" s="16">
        <v>0</v>
      </c>
      <c r="G45" s="16">
        <f>F45*30+E45*45+D45*15</f>
        <v>30</v>
      </c>
      <c r="H45" s="6"/>
    </row>
    <row r="46" spans="1:8" ht="21" customHeight="1">
      <c r="A46" s="133" t="s">
        <v>48</v>
      </c>
      <c r="B46" s="133"/>
      <c r="C46" s="66">
        <f>SUM(C36:C43)</f>
        <v>19</v>
      </c>
      <c r="D46" s="66">
        <f>SUM(D36:D43)</f>
        <v>15</v>
      </c>
      <c r="E46" s="66">
        <f>SUM(E36:E43)</f>
        <v>1</v>
      </c>
      <c r="F46" s="66">
        <f>SUM(F36:F43)</f>
        <v>3</v>
      </c>
      <c r="G46" s="66">
        <f>SUM(G36:G43)</f>
        <v>360</v>
      </c>
      <c r="H46" s="30"/>
    </row>
    <row r="47" spans="1:8" ht="21" customHeight="1">
      <c r="A47" s="17">
        <v>102033</v>
      </c>
      <c r="B47" s="40" t="s">
        <v>91</v>
      </c>
      <c r="C47" s="41">
        <f aca="true" t="shared" si="4" ref="C47:C53">D47+E47+F47</f>
        <v>2</v>
      </c>
      <c r="D47" s="41">
        <v>2</v>
      </c>
      <c r="E47" s="41">
        <v>0</v>
      </c>
      <c r="F47" s="41">
        <v>0</v>
      </c>
      <c r="G47" s="41">
        <v>30</v>
      </c>
      <c r="H47" s="6"/>
    </row>
    <row r="48" spans="1:8" ht="21" customHeight="1">
      <c r="A48" s="17">
        <v>102031</v>
      </c>
      <c r="B48" s="42" t="s">
        <v>50</v>
      </c>
      <c r="C48" s="41">
        <f t="shared" si="4"/>
        <v>3</v>
      </c>
      <c r="D48" s="41">
        <v>2</v>
      </c>
      <c r="E48" s="41">
        <v>0</v>
      </c>
      <c r="F48" s="41">
        <v>1</v>
      </c>
      <c r="G48" s="41">
        <f>D48*15+E48*45+F48*30</f>
        <v>60</v>
      </c>
      <c r="H48" s="9"/>
    </row>
    <row r="49" spans="1:8" ht="21" customHeight="1">
      <c r="A49" s="43" t="s">
        <v>92</v>
      </c>
      <c r="B49" s="44" t="s">
        <v>93</v>
      </c>
      <c r="C49" s="41">
        <f t="shared" si="4"/>
        <v>3</v>
      </c>
      <c r="D49" s="41">
        <v>3</v>
      </c>
      <c r="E49" s="45">
        <v>0</v>
      </c>
      <c r="F49" s="41">
        <v>0</v>
      </c>
      <c r="G49" s="41">
        <f>D49*15+E49*45+F49*30</f>
        <v>45</v>
      </c>
      <c r="H49" s="9"/>
    </row>
    <row r="50" spans="1:8" s="70" customFormat="1" ht="21" customHeight="1">
      <c r="A50" s="26">
        <v>117058</v>
      </c>
      <c r="B50" s="28" t="s">
        <v>53</v>
      </c>
      <c r="C50" s="27">
        <f t="shared" si="4"/>
        <v>1</v>
      </c>
      <c r="D50" s="27">
        <v>0</v>
      </c>
      <c r="E50" s="27">
        <v>1</v>
      </c>
      <c r="F50" s="27">
        <v>0</v>
      </c>
      <c r="G50" s="27">
        <f>F50*30+E50*45+D50*15</f>
        <v>45</v>
      </c>
      <c r="H50" s="6"/>
    </row>
    <row r="51" spans="1:8" ht="21" customHeight="1">
      <c r="A51" s="43" t="s">
        <v>94</v>
      </c>
      <c r="B51" s="44" t="s">
        <v>218</v>
      </c>
      <c r="C51" s="41">
        <f t="shared" si="4"/>
        <v>3</v>
      </c>
      <c r="D51" s="45">
        <v>3</v>
      </c>
      <c r="E51" s="41">
        <v>0</v>
      </c>
      <c r="F51" s="41">
        <v>0</v>
      </c>
      <c r="G51" s="41">
        <f>D51*15+E51*45+F51*30</f>
        <v>45</v>
      </c>
      <c r="H51" s="9"/>
    </row>
    <row r="52" spans="1:8" ht="21" customHeight="1">
      <c r="A52" s="43" t="s">
        <v>95</v>
      </c>
      <c r="B52" s="44" t="s">
        <v>96</v>
      </c>
      <c r="C52" s="41">
        <f t="shared" si="4"/>
        <v>1</v>
      </c>
      <c r="D52" s="41">
        <v>0</v>
      </c>
      <c r="E52" s="45">
        <v>1</v>
      </c>
      <c r="F52" s="41">
        <v>0</v>
      </c>
      <c r="G52" s="41">
        <f>D52*15+E52*45+F52*30</f>
        <v>45</v>
      </c>
      <c r="H52" s="9" t="s">
        <v>97</v>
      </c>
    </row>
    <row r="53" spans="1:8" ht="21" customHeight="1">
      <c r="A53" s="46">
        <v>122009</v>
      </c>
      <c r="B53" s="42" t="s">
        <v>98</v>
      </c>
      <c r="C53" s="41">
        <f t="shared" si="4"/>
        <v>2</v>
      </c>
      <c r="D53" s="41">
        <v>1</v>
      </c>
      <c r="E53" s="41">
        <v>0</v>
      </c>
      <c r="F53" s="41">
        <v>1</v>
      </c>
      <c r="G53" s="41">
        <f>D53*15+E53*45+F53*30</f>
        <v>45</v>
      </c>
      <c r="H53" s="9" t="s">
        <v>97</v>
      </c>
    </row>
    <row r="54" spans="1:8" ht="21" customHeight="1">
      <c r="A54" s="151" t="s">
        <v>227</v>
      </c>
      <c r="B54" s="152"/>
      <c r="C54" s="153"/>
      <c r="D54" s="9"/>
      <c r="E54" s="9"/>
      <c r="F54" s="9"/>
      <c r="G54" s="9"/>
      <c r="H54" s="9"/>
    </row>
    <row r="55" spans="1:8" ht="21" customHeight="1">
      <c r="A55" s="43" t="s">
        <v>99</v>
      </c>
      <c r="B55" s="44" t="s">
        <v>100</v>
      </c>
      <c r="C55" s="41">
        <f>D55+E55+F55</f>
        <v>2</v>
      </c>
      <c r="D55" s="71">
        <v>2</v>
      </c>
      <c r="E55" s="41">
        <v>0</v>
      </c>
      <c r="F55" s="73">
        <v>0</v>
      </c>
      <c r="G55" s="41">
        <f>D55*15+E55*45+F55*30</f>
        <v>30</v>
      </c>
      <c r="H55" s="9"/>
    </row>
    <row r="56" spans="1:8" ht="21" customHeight="1">
      <c r="A56" s="43" t="s">
        <v>101</v>
      </c>
      <c r="B56" s="44" t="s">
        <v>102</v>
      </c>
      <c r="C56" s="41">
        <f>D56+E56+F56</f>
        <v>2</v>
      </c>
      <c r="D56" s="71">
        <v>2</v>
      </c>
      <c r="E56" s="41">
        <v>0</v>
      </c>
      <c r="F56" s="71">
        <v>0</v>
      </c>
      <c r="G56" s="41">
        <f>D56*15+E56*45+F56*30</f>
        <v>30</v>
      </c>
      <c r="H56" s="9"/>
    </row>
    <row r="57" spans="1:8" ht="21" customHeight="1">
      <c r="A57" s="133" t="s">
        <v>55</v>
      </c>
      <c r="B57" s="133"/>
      <c r="C57" s="67">
        <f>SUM(C47:C53)+C55</f>
        <v>17</v>
      </c>
      <c r="D57" s="67">
        <f>SUM(D47:D53)+D55</f>
        <v>13</v>
      </c>
      <c r="E57" s="67">
        <f>SUM(E47:E53)+E55</f>
        <v>2</v>
      </c>
      <c r="F57" s="67">
        <f>SUM(F47:F53)+F55</f>
        <v>2</v>
      </c>
      <c r="G57" s="67">
        <f>SUM(G47:G53)+G55</f>
        <v>345</v>
      </c>
      <c r="H57" s="30"/>
    </row>
    <row r="58" spans="1:8" s="74" customFormat="1" ht="21" customHeight="1">
      <c r="A58" s="43" t="s">
        <v>103</v>
      </c>
      <c r="B58" s="44" t="s">
        <v>104</v>
      </c>
      <c r="C58" s="41">
        <f aca="true" t="shared" si="5" ref="C58:C67">D58+E58+F58</f>
        <v>3</v>
      </c>
      <c r="D58" s="45">
        <v>2</v>
      </c>
      <c r="E58" s="41">
        <v>0</v>
      </c>
      <c r="F58" s="45">
        <v>1</v>
      </c>
      <c r="G58" s="47">
        <f>(D58*15)+(E58*45)+(F58*30)</f>
        <v>60</v>
      </c>
      <c r="H58" s="9"/>
    </row>
    <row r="59" spans="1:8" s="74" customFormat="1" ht="21" customHeight="1">
      <c r="A59" s="43" t="s">
        <v>105</v>
      </c>
      <c r="B59" s="42" t="s">
        <v>106</v>
      </c>
      <c r="C59" s="41">
        <f t="shared" si="5"/>
        <v>1</v>
      </c>
      <c r="D59" s="41">
        <v>0</v>
      </c>
      <c r="E59" s="45">
        <v>1</v>
      </c>
      <c r="F59" s="41">
        <v>0</v>
      </c>
      <c r="G59" s="41">
        <f>D59*15+E59*45+F59*30</f>
        <v>45</v>
      </c>
      <c r="H59" s="6"/>
    </row>
    <row r="60" spans="1:8" s="74" customFormat="1" ht="21" customHeight="1">
      <c r="A60" s="48">
        <v>102032</v>
      </c>
      <c r="B60" s="49" t="s">
        <v>107</v>
      </c>
      <c r="C60" s="41">
        <f t="shared" si="5"/>
        <v>3</v>
      </c>
      <c r="D60" s="41">
        <v>2</v>
      </c>
      <c r="E60" s="41">
        <v>0</v>
      </c>
      <c r="F60" s="41">
        <v>1</v>
      </c>
      <c r="G60" s="41">
        <f>D60*15+E60*45+F60*30</f>
        <v>60</v>
      </c>
      <c r="H60" s="9"/>
    </row>
    <row r="61" spans="1:8" s="74" customFormat="1" ht="21" customHeight="1">
      <c r="A61" s="43" t="s">
        <v>108</v>
      </c>
      <c r="B61" s="44" t="s">
        <v>109</v>
      </c>
      <c r="C61" s="41">
        <f>D61+E61+F61</f>
        <v>2</v>
      </c>
      <c r="D61" s="45">
        <v>1</v>
      </c>
      <c r="E61" s="41">
        <v>0</v>
      </c>
      <c r="F61" s="45">
        <v>1</v>
      </c>
      <c r="G61" s="47">
        <f>(D61*15)+(E61*45)+(F61*30)</f>
        <v>45</v>
      </c>
      <c r="H61" s="9"/>
    </row>
    <row r="62" spans="1:8" s="74" customFormat="1" ht="21" customHeight="1">
      <c r="A62" s="43" t="s">
        <v>110</v>
      </c>
      <c r="B62" s="44" t="s">
        <v>52</v>
      </c>
      <c r="C62" s="45">
        <f>D62+E62+F62</f>
        <v>1</v>
      </c>
      <c r="D62" s="41">
        <v>0</v>
      </c>
      <c r="E62" s="45">
        <v>1</v>
      </c>
      <c r="F62" s="41">
        <v>0</v>
      </c>
      <c r="G62" s="41">
        <f>D62*15+E62*45+F62*30</f>
        <v>45</v>
      </c>
      <c r="H62" s="9"/>
    </row>
    <row r="63" spans="1:8" s="74" customFormat="1" ht="21" customHeight="1">
      <c r="A63" s="151" t="s">
        <v>228</v>
      </c>
      <c r="B63" s="152"/>
      <c r="C63" s="153"/>
      <c r="D63" s="6"/>
      <c r="E63" s="6"/>
      <c r="F63" s="6"/>
      <c r="G63" s="6"/>
      <c r="H63" s="6"/>
    </row>
    <row r="64" spans="1:8" ht="21" customHeight="1">
      <c r="A64" s="43" t="s">
        <v>111</v>
      </c>
      <c r="B64" s="44" t="s">
        <v>225</v>
      </c>
      <c r="C64" s="41">
        <f t="shared" si="5"/>
        <v>2</v>
      </c>
      <c r="D64" s="45">
        <v>1</v>
      </c>
      <c r="E64" s="41">
        <v>0</v>
      </c>
      <c r="F64" s="45">
        <v>1</v>
      </c>
      <c r="G64" s="47">
        <f>(D64*15)+(E64*45)+(F64*30)</f>
        <v>45</v>
      </c>
      <c r="H64" s="6"/>
    </row>
    <row r="65" spans="1:8" ht="21" customHeight="1">
      <c r="A65" s="43" t="s">
        <v>112</v>
      </c>
      <c r="B65" s="44" t="s">
        <v>177</v>
      </c>
      <c r="C65" s="41">
        <f t="shared" si="5"/>
        <v>2</v>
      </c>
      <c r="D65" s="45">
        <v>1</v>
      </c>
      <c r="E65" s="41">
        <v>0</v>
      </c>
      <c r="F65" s="45">
        <v>1</v>
      </c>
      <c r="G65" s="47">
        <f>(D65*15)+(E65*45)+(F65*30)</f>
        <v>45</v>
      </c>
      <c r="H65" s="6"/>
    </row>
    <row r="66" spans="1:8" ht="21" customHeight="1">
      <c r="A66" s="43" t="s">
        <v>113</v>
      </c>
      <c r="B66" s="44" t="s">
        <v>114</v>
      </c>
      <c r="C66" s="41">
        <f t="shared" si="5"/>
        <v>2</v>
      </c>
      <c r="D66" s="45">
        <v>1</v>
      </c>
      <c r="E66" s="41">
        <v>0</v>
      </c>
      <c r="F66" s="45">
        <v>1</v>
      </c>
      <c r="G66" s="47">
        <f>(D66*15)+(E66*45)+(F66*30)</f>
        <v>45</v>
      </c>
      <c r="H66" s="9" t="s">
        <v>97</v>
      </c>
    </row>
    <row r="67" spans="1:8" ht="21" customHeight="1">
      <c r="A67" s="43" t="s">
        <v>115</v>
      </c>
      <c r="B67" s="50" t="s">
        <v>116</v>
      </c>
      <c r="C67" s="41">
        <f t="shared" si="5"/>
        <v>2</v>
      </c>
      <c r="D67" s="45">
        <v>1</v>
      </c>
      <c r="E67" s="41">
        <v>0</v>
      </c>
      <c r="F67" s="45">
        <v>1</v>
      </c>
      <c r="G67" s="47">
        <f>(D67*15)+(E67*45)+(F67*30)</f>
        <v>45</v>
      </c>
      <c r="H67" s="6"/>
    </row>
    <row r="68" spans="1:8" ht="21" customHeight="1">
      <c r="A68" s="133" t="s">
        <v>61</v>
      </c>
      <c r="B68" s="133"/>
      <c r="C68" s="67">
        <f>SUM(C58:C65)</f>
        <v>14</v>
      </c>
      <c r="D68" s="67">
        <f>SUM(D58:D65)</f>
        <v>7</v>
      </c>
      <c r="E68" s="67">
        <f>SUM(E58:E65)</f>
        <v>2</v>
      </c>
      <c r="F68" s="67">
        <f>SUM(F58:F65)</f>
        <v>5</v>
      </c>
      <c r="G68" s="67">
        <f>SUM(G58:G65)</f>
        <v>345</v>
      </c>
      <c r="H68" s="30"/>
    </row>
    <row r="69" spans="1:8" ht="21" customHeight="1">
      <c r="A69" s="17">
        <v>102001</v>
      </c>
      <c r="B69" s="49" t="s">
        <v>224</v>
      </c>
      <c r="C69" s="41">
        <f aca="true" t="shared" si="6" ref="C69:C79">D69+E69+F69</f>
        <v>3</v>
      </c>
      <c r="D69" s="41">
        <v>3</v>
      </c>
      <c r="E69" s="41">
        <v>0</v>
      </c>
      <c r="F69" s="41">
        <v>0</v>
      </c>
      <c r="G69" s="41">
        <f>D69*15+E69*45+F69*30</f>
        <v>45</v>
      </c>
      <c r="H69" s="9"/>
    </row>
    <row r="70" spans="1:8" ht="21" customHeight="1">
      <c r="A70" s="43" t="s">
        <v>117</v>
      </c>
      <c r="B70" s="49" t="s">
        <v>118</v>
      </c>
      <c r="C70" s="41">
        <f t="shared" si="6"/>
        <v>3</v>
      </c>
      <c r="D70" s="45">
        <v>3</v>
      </c>
      <c r="E70" s="41">
        <v>0</v>
      </c>
      <c r="F70" s="45">
        <v>0</v>
      </c>
      <c r="G70" s="41">
        <f>D70*15+E70*45+F70*30</f>
        <v>45</v>
      </c>
      <c r="H70" s="9" t="s">
        <v>97</v>
      </c>
    </row>
    <row r="71" spans="1:8" ht="21" customHeight="1">
      <c r="A71" s="43" t="s">
        <v>119</v>
      </c>
      <c r="B71" s="44" t="s">
        <v>120</v>
      </c>
      <c r="C71" s="41">
        <f t="shared" si="6"/>
        <v>2</v>
      </c>
      <c r="D71" s="45">
        <v>2</v>
      </c>
      <c r="E71" s="45">
        <v>0</v>
      </c>
      <c r="F71" s="45">
        <v>0</v>
      </c>
      <c r="G71" s="41">
        <f>D71*15+E71*45+F71*30</f>
        <v>30</v>
      </c>
      <c r="H71" s="9"/>
    </row>
    <row r="72" spans="1:8" ht="21" customHeight="1">
      <c r="A72" s="43" t="s">
        <v>121</v>
      </c>
      <c r="B72" s="49" t="s">
        <v>122</v>
      </c>
      <c r="C72" s="41">
        <f t="shared" si="6"/>
        <v>1</v>
      </c>
      <c r="D72" s="45">
        <v>0</v>
      </c>
      <c r="E72" s="41">
        <v>1</v>
      </c>
      <c r="F72" s="41">
        <v>0</v>
      </c>
      <c r="G72" s="47">
        <f>(D72*15)+(E72*45)+(F72*30)</f>
        <v>45</v>
      </c>
      <c r="H72" s="9"/>
    </row>
    <row r="73" spans="1:8" ht="21" customHeight="1">
      <c r="A73" s="43" t="s">
        <v>123</v>
      </c>
      <c r="B73" s="50" t="s">
        <v>124</v>
      </c>
      <c r="C73" s="41">
        <f t="shared" si="6"/>
        <v>3</v>
      </c>
      <c r="D73" s="45">
        <v>2</v>
      </c>
      <c r="E73" s="41">
        <v>0</v>
      </c>
      <c r="F73" s="45">
        <v>1</v>
      </c>
      <c r="G73" s="41">
        <f>D73*15+E73*45+F73*30</f>
        <v>60</v>
      </c>
      <c r="H73" s="6"/>
    </row>
    <row r="74" spans="1:8" ht="21" customHeight="1">
      <c r="A74" s="43" t="s">
        <v>125</v>
      </c>
      <c r="B74" s="44" t="s">
        <v>126</v>
      </c>
      <c r="C74" s="41">
        <f t="shared" si="6"/>
        <v>3</v>
      </c>
      <c r="D74" s="45">
        <v>2</v>
      </c>
      <c r="E74" s="41">
        <v>0</v>
      </c>
      <c r="F74" s="45">
        <v>1</v>
      </c>
      <c r="G74" s="41">
        <v>60</v>
      </c>
      <c r="H74" s="9"/>
    </row>
    <row r="75" spans="1:8" ht="21" customHeight="1">
      <c r="A75" s="26">
        <v>117062</v>
      </c>
      <c r="B75" s="28" t="s">
        <v>57</v>
      </c>
      <c r="C75" s="6">
        <f t="shared" si="6"/>
        <v>1</v>
      </c>
      <c r="D75" s="51">
        <v>0</v>
      </c>
      <c r="E75" s="51">
        <v>1</v>
      </c>
      <c r="F75" s="51">
        <v>0</v>
      </c>
      <c r="G75" s="6">
        <f>D75*15+E75*45+F75*30</f>
        <v>45</v>
      </c>
      <c r="H75" s="14"/>
    </row>
    <row r="76" spans="1:8" ht="21" customHeight="1">
      <c r="A76" s="151" t="s">
        <v>226</v>
      </c>
      <c r="B76" s="152"/>
      <c r="C76" s="153"/>
      <c r="D76" s="14"/>
      <c r="E76" s="14"/>
      <c r="F76" s="14"/>
      <c r="G76" s="14"/>
      <c r="H76" s="14"/>
    </row>
    <row r="77" spans="1:8" ht="21" customHeight="1">
      <c r="A77" s="43" t="s">
        <v>127</v>
      </c>
      <c r="B77" s="44" t="s">
        <v>128</v>
      </c>
      <c r="C77" s="41">
        <f t="shared" si="6"/>
        <v>2</v>
      </c>
      <c r="D77" s="45">
        <v>1</v>
      </c>
      <c r="E77" s="41">
        <v>0</v>
      </c>
      <c r="F77" s="45">
        <v>1</v>
      </c>
      <c r="G77" s="47">
        <f>(D77*15)+(E77*45)+(F77*30)</f>
        <v>45</v>
      </c>
      <c r="H77" s="9" t="s">
        <v>97</v>
      </c>
    </row>
    <row r="78" spans="1:8" ht="21" customHeight="1">
      <c r="A78" s="43" t="s">
        <v>129</v>
      </c>
      <c r="B78" s="44" t="s">
        <v>130</v>
      </c>
      <c r="C78" s="41">
        <f t="shared" si="6"/>
        <v>2</v>
      </c>
      <c r="D78" s="45">
        <v>1</v>
      </c>
      <c r="E78" s="41">
        <v>0</v>
      </c>
      <c r="F78" s="45">
        <v>1</v>
      </c>
      <c r="G78" s="47">
        <f>(D78*15)+(E78*45)+(F78*30)</f>
        <v>45</v>
      </c>
      <c r="H78" s="9" t="s">
        <v>97</v>
      </c>
    </row>
    <row r="79" spans="1:8" ht="21" customHeight="1">
      <c r="A79" s="43" t="s">
        <v>131</v>
      </c>
      <c r="B79" s="44" t="s">
        <v>132</v>
      </c>
      <c r="C79" s="41">
        <f t="shared" si="6"/>
        <v>2</v>
      </c>
      <c r="D79" s="45">
        <v>1</v>
      </c>
      <c r="E79" s="41">
        <v>0</v>
      </c>
      <c r="F79" s="45">
        <v>1</v>
      </c>
      <c r="G79" s="47">
        <f>(D79*15)+(E79*45)+(F79*30)</f>
        <v>45</v>
      </c>
      <c r="H79" s="6"/>
    </row>
    <row r="80" spans="1:8" ht="21" customHeight="1">
      <c r="A80" s="133" t="s">
        <v>70</v>
      </c>
      <c r="B80" s="133"/>
      <c r="C80" s="67">
        <f>SUM(C69:C75)+C77</f>
        <v>18</v>
      </c>
      <c r="D80" s="67">
        <f>SUM(D69:D75)+D77</f>
        <v>13</v>
      </c>
      <c r="E80" s="66">
        <f>SUM(E69:E75)+E77</f>
        <v>2</v>
      </c>
      <c r="F80" s="67">
        <f>SUM(F69:F75)+F77</f>
        <v>3</v>
      </c>
      <c r="G80" s="66">
        <f>SUM(G69:G75)+G77</f>
        <v>375</v>
      </c>
      <c r="H80" s="75"/>
    </row>
    <row r="81" spans="1:8" ht="21" customHeight="1">
      <c r="A81" s="43" t="s">
        <v>133</v>
      </c>
      <c r="B81" s="50" t="s">
        <v>134</v>
      </c>
      <c r="C81" s="41">
        <f aca="true" t="shared" si="7" ref="C81:C91">D81+E81+F81</f>
        <v>3</v>
      </c>
      <c r="D81" s="45">
        <v>3</v>
      </c>
      <c r="E81" s="41">
        <v>0</v>
      </c>
      <c r="F81" s="41">
        <v>0</v>
      </c>
      <c r="G81" s="41">
        <f>D81*15+E81*45+F81*30</f>
        <v>45</v>
      </c>
      <c r="H81" s="9"/>
    </row>
    <row r="82" spans="1:8" ht="21" customHeight="1">
      <c r="A82" s="43" t="s">
        <v>135</v>
      </c>
      <c r="B82" s="44" t="s">
        <v>136</v>
      </c>
      <c r="C82" s="41">
        <f t="shared" si="7"/>
        <v>1</v>
      </c>
      <c r="D82" s="45">
        <v>0</v>
      </c>
      <c r="E82" s="45">
        <v>1</v>
      </c>
      <c r="F82" s="45">
        <v>0</v>
      </c>
      <c r="G82" s="52">
        <f>(D82*15)+(E82*45)+(F82*30)</f>
        <v>45</v>
      </c>
      <c r="H82" s="9" t="s">
        <v>97</v>
      </c>
    </row>
    <row r="83" spans="1:8" ht="21" customHeight="1">
      <c r="A83" s="43" t="s">
        <v>137</v>
      </c>
      <c r="B83" s="44" t="s">
        <v>138</v>
      </c>
      <c r="C83" s="41">
        <f t="shared" si="7"/>
        <v>2</v>
      </c>
      <c r="D83" s="41">
        <v>1</v>
      </c>
      <c r="E83" s="41">
        <v>1</v>
      </c>
      <c r="F83" s="41">
        <v>0</v>
      </c>
      <c r="G83" s="47">
        <f>(D83*15)+(E83*45)+(F83*30)</f>
        <v>60</v>
      </c>
      <c r="H83" s="6"/>
    </row>
    <row r="84" spans="1:8" ht="21" customHeight="1">
      <c r="A84" s="43" t="s">
        <v>139</v>
      </c>
      <c r="B84" s="44" t="s">
        <v>222</v>
      </c>
      <c r="C84" s="41">
        <f t="shared" si="7"/>
        <v>3</v>
      </c>
      <c r="D84" s="45">
        <v>3</v>
      </c>
      <c r="E84" s="41">
        <v>0</v>
      </c>
      <c r="F84" s="41">
        <v>0</v>
      </c>
      <c r="G84" s="47">
        <f>(D84*15)+(E84*45)+(F84*30)</f>
        <v>45</v>
      </c>
      <c r="H84" s="6" t="s">
        <v>140</v>
      </c>
    </row>
    <row r="85" spans="1:8" ht="21" customHeight="1">
      <c r="A85" s="43" t="s">
        <v>141</v>
      </c>
      <c r="B85" s="44" t="s">
        <v>220</v>
      </c>
      <c r="C85" s="41">
        <f t="shared" si="7"/>
        <v>3</v>
      </c>
      <c r="D85" s="45">
        <v>3</v>
      </c>
      <c r="E85" s="45">
        <v>0</v>
      </c>
      <c r="F85" s="45">
        <v>0</v>
      </c>
      <c r="G85" s="52">
        <f>(D85*15)+(E85*45)+(F85*30)</f>
        <v>45</v>
      </c>
      <c r="H85" s="6" t="s">
        <v>140</v>
      </c>
    </row>
    <row r="86" spans="1:8" ht="21" customHeight="1">
      <c r="A86" s="43" t="s">
        <v>142</v>
      </c>
      <c r="B86" s="44" t="s">
        <v>216</v>
      </c>
      <c r="C86" s="41">
        <f t="shared" si="7"/>
        <v>1</v>
      </c>
      <c r="D86" s="41">
        <v>0</v>
      </c>
      <c r="E86" s="45">
        <v>1</v>
      </c>
      <c r="F86" s="41">
        <v>0</v>
      </c>
      <c r="G86" s="47">
        <f>(D86*15)+(E86*45)+(F86*30)</f>
        <v>45</v>
      </c>
      <c r="H86" s="9" t="s">
        <v>97</v>
      </c>
    </row>
    <row r="87" spans="1:8" ht="21" customHeight="1">
      <c r="A87" s="151" t="s">
        <v>228</v>
      </c>
      <c r="B87" s="152"/>
      <c r="C87" s="153"/>
      <c r="D87" s="6"/>
      <c r="E87" s="6"/>
      <c r="F87" s="48"/>
      <c r="G87" s="6"/>
      <c r="H87" s="6"/>
    </row>
    <row r="88" spans="1:8" ht="21" customHeight="1">
      <c r="A88" s="43" t="s">
        <v>143</v>
      </c>
      <c r="B88" s="44" t="s">
        <v>223</v>
      </c>
      <c r="C88" s="41">
        <f t="shared" si="7"/>
        <v>2</v>
      </c>
      <c r="D88" s="45">
        <v>2</v>
      </c>
      <c r="E88" s="41">
        <v>0</v>
      </c>
      <c r="F88" s="41">
        <v>0</v>
      </c>
      <c r="G88" s="47">
        <f>(D88*15)+(E88*45)+(F88*30)</f>
        <v>30</v>
      </c>
      <c r="H88" s="6"/>
    </row>
    <row r="89" spans="1:8" ht="21" customHeight="1">
      <c r="A89" s="43" t="s">
        <v>144</v>
      </c>
      <c r="B89" s="44" t="s">
        <v>221</v>
      </c>
      <c r="C89" s="41">
        <f t="shared" si="7"/>
        <v>2</v>
      </c>
      <c r="D89" s="45">
        <v>2</v>
      </c>
      <c r="E89" s="41">
        <v>0</v>
      </c>
      <c r="F89" s="41">
        <v>0</v>
      </c>
      <c r="G89" s="47">
        <f>(D89*15)+(E89*45)+(F89*30)</f>
        <v>30</v>
      </c>
      <c r="H89" s="6"/>
    </row>
    <row r="90" spans="1:8" ht="21" customHeight="1">
      <c r="A90" s="43" t="s">
        <v>145</v>
      </c>
      <c r="B90" s="44" t="s">
        <v>215</v>
      </c>
      <c r="C90" s="41">
        <f t="shared" si="7"/>
        <v>2</v>
      </c>
      <c r="D90" s="45">
        <v>2</v>
      </c>
      <c r="E90" s="41">
        <v>0</v>
      </c>
      <c r="F90" s="41">
        <v>0</v>
      </c>
      <c r="G90" s="47">
        <f>(D90*15)+(E90*45)+(F90*30)</f>
        <v>30</v>
      </c>
      <c r="H90" s="9" t="s">
        <v>97</v>
      </c>
    </row>
    <row r="91" spans="1:8" ht="21" customHeight="1">
      <c r="A91" s="43" t="s">
        <v>146</v>
      </c>
      <c r="B91" s="44" t="s">
        <v>219</v>
      </c>
      <c r="C91" s="41">
        <f t="shared" si="7"/>
        <v>2</v>
      </c>
      <c r="D91" s="45">
        <v>2</v>
      </c>
      <c r="E91" s="41">
        <v>0</v>
      </c>
      <c r="F91" s="41">
        <v>0</v>
      </c>
      <c r="G91" s="47">
        <f>(D91*15)+(E91*45)+(F91*30)</f>
        <v>30</v>
      </c>
      <c r="H91" s="9" t="s">
        <v>97</v>
      </c>
    </row>
    <row r="92" spans="1:8" ht="21" customHeight="1">
      <c r="A92" s="133" t="s">
        <v>83</v>
      </c>
      <c r="B92" s="133"/>
      <c r="C92" s="67">
        <f>SUM(C81:C86)+C88+C89</f>
        <v>17</v>
      </c>
      <c r="D92" s="67">
        <f>SUM(D81:D86)+D88+D89</f>
        <v>14</v>
      </c>
      <c r="E92" s="66">
        <f>SUM(E81:E86)+E88+E89</f>
        <v>3</v>
      </c>
      <c r="F92" s="67">
        <f>SUM(F81:F86)+F88+F89</f>
        <v>0</v>
      </c>
      <c r="G92" s="66">
        <f>SUM(G81:G86)+G88+G89</f>
        <v>345</v>
      </c>
      <c r="H92" s="56"/>
    </row>
    <row r="93" spans="1:8" ht="21" customHeight="1">
      <c r="A93" s="11" t="s">
        <v>84</v>
      </c>
      <c r="B93" s="14" t="s">
        <v>213</v>
      </c>
      <c r="C93" s="41">
        <f>D93+E93+F93</f>
        <v>10</v>
      </c>
      <c r="D93" s="6">
        <v>10</v>
      </c>
      <c r="E93" s="6">
        <v>0</v>
      </c>
      <c r="F93" s="6">
        <v>0</v>
      </c>
      <c r="G93" s="6">
        <v>150</v>
      </c>
      <c r="H93" s="14"/>
    </row>
    <row r="94" spans="1:8" ht="21" customHeight="1">
      <c r="A94" s="133" t="s">
        <v>85</v>
      </c>
      <c r="B94" s="133"/>
      <c r="C94" s="66">
        <v>10</v>
      </c>
      <c r="D94" s="66">
        <v>10</v>
      </c>
      <c r="E94" s="66">
        <v>0</v>
      </c>
      <c r="F94" s="66">
        <v>0</v>
      </c>
      <c r="G94" s="66">
        <v>150</v>
      </c>
      <c r="H94" s="56"/>
    </row>
    <row r="95" spans="1:8" ht="21" customHeight="1">
      <c r="A95" s="150" t="s">
        <v>86</v>
      </c>
      <c r="B95" s="150"/>
      <c r="C95" s="67">
        <f>SUM(C17,C26,C35,C46,C57,C68,C80,C92,C94)</f>
        <v>139</v>
      </c>
      <c r="D95" s="67">
        <f>SUM(D17,D26,D35,D46,D57,D68,D80,D92,D94)</f>
        <v>99</v>
      </c>
      <c r="E95" s="67">
        <f>SUM(E17,E26,E35,E46,E57,E68,E80,E92,E94)</f>
        <v>18</v>
      </c>
      <c r="F95" s="67">
        <f>SUM(F17,F26,F35,F46,F57,F68,F80,F92,F94)</f>
        <v>22</v>
      </c>
      <c r="G95" s="67">
        <f>SUM(G17,G26,G35,G46,G57,G68,G80,G92,G94)</f>
        <v>2955</v>
      </c>
      <c r="H95" s="66">
        <f>G95-150</f>
        <v>2805</v>
      </c>
    </row>
    <row r="96" spans="1:8" s="19" customFormat="1" ht="18" customHeight="1">
      <c r="A96" s="89"/>
      <c r="B96" s="89"/>
      <c r="C96" s="89"/>
      <c r="D96" s="90"/>
      <c r="E96" s="90"/>
      <c r="F96" s="90"/>
      <c r="G96" s="90"/>
      <c r="H96" s="90"/>
    </row>
    <row r="97" spans="1:8" s="19" customFormat="1" ht="18.75" customHeight="1">
      <c r="A97" s="89"/>
      <c r="B97" s="89"/>
      <c r="C97" s="89"/>
      <c r="D97" s="123" t="s">
        <v>245</v>
      </c>
      <c r="E97" s="123"/>
      <c r="F97" s="123"/>
      <c r="G97" s="123"/>
      <c r="H97" s="123"/>
    </row>
    <row r="98" spans="1:14" s="19" customFormat="1" ht="21.75" customHeight="1">
      <c r="A98" s="91" t="s">
        <v>240</v>
      </c>
      <c r="B98" s="86"/>
      <c r="C98" s="87"/>
      <c r="D98" s="123" t="s">
        <v>246</v>
      </c>
      <c r="E98" s="123"/>
      <c r="F98" s="123"/>
      <c r="G98" s="123"/>
      <c r="H98" s="123"/>
      <c r="I98" s="18"/>
      <c r="J98" s="18"/>
      <c r="N98" s="20"/>
    </row>
    <row r="99" spans="1:14" s="20" customFormat="1" ht="18.75" customHeight="1">
      <c r="A99" s="124" t="s">
        <v>242</v>
      </c>
      <c r="B99" s="124"/>
      <c r="C99" s="18"/>
      <c r="D99" s="18"/>
      <c r="E99" s="125"/>
      <c r="F99" s="125"/>
      <c r="G99" s="125"/>
      <c r="H99" s="125"/>
      <c r="K99" s="19"/>
      <c r="L99" s="19"/>
      <c r="M99" s="19"/>
      <c r="N99" s="19"/>
    </row>
    <row r="100" spans="1:8" s="19" customFormat="1" ht="18.75" customHeight="1">
      <c r="A100" s="124" t="s">
        <v>252</v>
      </c>
      <c r="B100" s="124"/>
      <c r="C100" s="18"/>
      <c r="D100" s="18"/>
      <c r="E100" s="65"/>
      <c r="F100" s="65"/>
      <c r="G100" s="65"/>
      <c r="H100" s="65"/>
    </row>
    <row r="101" spans="1:8" s="19" customFormat="1" ht="18.75" customHeight="1">
      <c r="A101" s="124" t="s">
        <v>254</v>
      </c>
      <c r="B101" s="124"/>
      <c r="C101" s="18"/>
      <c r="D101" s="18"/>
      <c r="E101" s="65"/>
      <c r="F101" s="65"/>
      <c r="G101" s="65"/>
      <c r="H101" s="65"/>
    </row>
    <row r="102" spans="1:9" s="19" customFormat="1" ht="17.25" customHeight="1">
      <c r="A102" s="18"/>
      <c r="B102" s="20"/>
      <c r="C102" s="18"/>
      <c r="D102" s="18"/>
      <c r="E102" s="65"/>
      <c r="F102" s="65"/>
      <c r="G102" s="65"/>
      <c r="H102" s="65"/>
      <c r="I102" s="20"/>
    </row>
    <row r="103" spans="1:9" s="19" customFormat="1" ht="20.25" customHeight="1">
      <c r="A103" s="92"/>
      <c r="B103" s="93"/>
      <c r="C103" s="93"/>
      <c r="D103" s="126" t="s">
        <v>247</v>
      </c>
      <c r="E103" s="126"/>
      <c r="F103" s="126"/>
      <c r="G103" s="126"/>
      <c r="H103" s="126"/>
      <c r="I103" s="94"/>
    </row>
    <row r="104" spans="1:8" ht="18.75" customHeight="1">
      <c r="A104" s="69"/>
      <c r="B104" s="63"/>
      <c r="C104" s="69"/>
      <c r="D104" s="69"/>
      <c r="E104" s="69"/>
      <c r="F104" s="69"/>
      <c r="G104" s="69"/>
      <c r="H104" s="54"/>
    </row>
  </sheetData>
  <sheetProtection/>
  <mergeCells count="35">
    <mergeCell ref="A4:H4"/>
    <mergeCell ref="A1:B1"/>
    <mergeCell ref="C1:H1"/>
    <mergeCell ref="A2:B2"/>
    <mergeCell ref="C2:H2"/>
    <mergeCell ref="D3:H3"/>
    <mergeCell ref="A76:C76"/>
    <mergeCell ref="A80:B80"/>
    <mergeCell ref="A5:H5"/>
    <mergeCell ref="A7:A8"/>
    <mergeCell ref="B7:B8"/>
    <mergeCell ref="C7:F7"/>
    <mergeCell ref="G7:G8"/>
    <mergeCell ref="H7:H8"/>
    <mergeCell ref="A6:H6"/>
    <mergeCell ref="A87:C87"/>
    <mergeCell ref="A17:B17"/>
    <mergeCell ref="A26:B26"/>
    <mergeCell ref="A35:B35"/>
    <mergeCell ref="A42:C42"/>
    <mergeCell ref="A46:B46"/>
    <mergeCell ref="A54:C54"/>
    <mergeCell ref="A57:B57"/>
    <mergeCell ref="A63:C63"/>
    <mergeCell ref="A68:B68"/>
    <mergeCell ref="A101:B101"/>
    <mergeCell ref="D103:H103"/>
    <mergeCell ref="A92:B92"/>
    <mergeCell ref="A94:B94"/>
    <mergeCell ref="A95:B95"/>
    <mergeCell ref="D97:H97"/>
    <mergeCell ref="D98:H98"/>
    <mergeCell ref="A99:B99"/>
    <mergeCell ref="E99:H99"/>
    <mergeCell ref="A100:B100"/>
  </mergeCells>
  <printOptions/>
  <pageMargins left="0.5" right="0.38" top="0.65" bottom="0.47" header="0.3" footer="0.3"/>
  <pageSetup horizontalDpi="600" verticalDpi="600" orientation="portrait" paperSize="9" r:id="rId2"/>
  <headerFooter differentFirst="1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8.21484375" style="0" customWidth="1"/>
    <col min="2" max="2" width="30.10546875" style="21" customWidth="1"/>
    <col min="3" max="4" width="8.21484375" style="0" customWidth="1"/>
    <col min="5" max="5" width="8.5546875" style="0" customWidth="1"/>
    <col min="6" max="6" width="6.6640625" style="0" customWidth="1"/>
    <col min="7" max="7" width="6.3359375" style="0" bestFit="1" customWidth="1"/>
    <col min="8" max="8" width="5.5546875" style="0" customWidth="1"/>
    <col min="11" max="11" width="17.6640625" style="0" customWidth="1"/>
    <col min="12" max="12" width="15.5546875" style="0" customWidth="1"/>
    <col min="13" max="13" width="11.88671875" style="0" customWidth="1"/>
  </cols>
  <sheetData>
    <row r="1" spans="1:8" s="76" customFormat="1" ht="18.75" customHeight="1">
      <c r="A1" s="144" t="s">
        <v>248</v>
      </c>
      <c r="B1" s="144"/>
      <c r="C1" s="145" t="s">
        <v>230</v>
      </c>
      <c r="D1" s="145"/>
      <c r="E1" s="145"/>
      <c r="F1" s="145"/>
      <c r="G1" s="145"/>
      <c r="H1" s="145"/>
    </row>
    <row r="2" spans="1:8" s="76" customFormat="1" ht="18.75" customHeight="1">
      <c r="A2" s="146" t="s">
        <v>0</v>
      </c>
      <c r="B2" s="146"/>
      <c r="C2" s="147" t="s">
        <v>231</v>
      </c>
      <c r="D2" s="147"/>
      <c r="E2" s="147"/>
      <c r="F2" s="147"/>
      <c r="G2" s="147"/>
      <c r="H2" s="147"/>
    </row>
    <row r="3" spans="1:8" s="76" customFormat="1" ht="6.75" customHeight="1">
      <c r="A3" s="77"/>
      <c r="B3" s="77"/>
      <c r="C3" s="78"/>
      <c r="D3" s="148"/>
      <c r="E3" s="148"/>
      <c r="F3" s="148"/>
      <c r="G3" s="148"/>
      <c r="H3" s="148"/>
    </row>
    <row r="4" spans="1:8" ht="24.7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ht="23.25" customHeight="1">
      <c r="A5" s="135" t="s">
        <v>147</v>
      </c>
      <c r="B5" s="135"/>
      <c r="C5" s="135"/>
      <c r="D5" s="135"/>
      <c r="E5" s="135"/>
      <c r="F5" s="135"/>
      <c r="G5" s="135"/>
      <c r="H5" s="135"/>
    </row>
    <row r="6" spans="1:9" s="1" customFormat="1" ht="36.75" customHeight="1">
      <c r="A6" s="136" t="s">
        <v>255</v>
      </c>
      <c r="B6" s="136"/>
      <c r="C6" s="136"/>
      <c r="D6" s="136"/>
      <c r="E6" s="136"/>
      <c r="F6" s="136"/>
      <c r="G6" s="136"/>
      <c r="H6" s="136"/>
      <c r="I6" s="97"/>
    </row>
    <row r="7" spans="1:8" ht="20.25" customHeight="1">
      <c r="A7" s="137" t="s">
        <v>2</v>
      </c>
      <c r="B7" s="139" t="s">
        <v>3</v>
      </c>
      <c r="C7" s="139" t="s">
        <v>4</v>
      </c>
      <c r="D7" s="139"/>
      <c r="E7" s="139"/>
      <c r="F7" s="139"/>
      <c r="G7" s="141" t="s">
        <v>5</v>
      </c>
      <c r="H7" s="137" t="s">
        <v>6</v>
      </c>
    </row>
    <row r="8" spans="1:8" ht="20.25" customHeight="1">
      <c r="A8" s="138"/>
      <c r="B8" s="140"/>
      <c r="C8" s="98" t="s">
        <v>7</v>
      </c>
      <c r="D8" s="98" t="s">
        <v>8</v>
      </c>
      <c r="E8" s="98" t="s">
        <v>9</v>
      </c>
      <c r="F8" s="98" t="s">
        <v>10</v>
      </c>
      <c r="G8" s="142"/>
      <c r="H8" s="143"/>
    </row>
    <row r="9" spans="1:8" s="68" customFormat="1" ht="19.5" customHeight="1">
      <c r="A9" s="27"/>
      <c r="B9" s="28" t="s">
        <v>11</v>
      </c>
      <c r="C9" s="27">
        <f>D9+E9+F9</f>
        <v>0</v>
      </c>
      <c r="D9" s="27">
        <v>0</v>
      </c>
      <c r="E9" s="27">
        <v>0</v>
      </c>
      <c r="F9" s="27">
        <v>0</v>
      </c>
      <c r="G9" s="27">
        <v>165</v>
      </c>
      <c r="H9" s="4"/>
    </row>
    <row r="10" spans="1:8" s="68" customFormat="1" ht="19.5" customHeight="1">
      <c r="A10" s="27">
        <v>102002</v>
      </c>
      <c r="B10" s="28" t="s">
        <v>12</v>
      </c>
      <c r="C10" s="27">
        <f>D10+E10+F10</f>
        <v>1</v>
      </c>
      <c r="D10" s="27">
        <v>0</v>
      </c>
      <c r="E10" s="27">
        <v>0</v>
      </c>
      <c r="F10" s="27">
        <v>1</v>
      </c>
      <c r="G10" s="27">
        <f>D10*15+E10*45+F10*30</f>
        <v>30</v>
      </c>
      <c r="H10" s="6"/>
    </row>
    <row r="11" spans="1:8" s="68" customFormat="1" ht="19.5" customHeight="1">
      <c r="A11" s="27">
        <v>102008</v>
      </c>
      <c r="B11" s="28" t="s">
        <v>13</v>
      </c>
      <c r="C11" s="27">
        <f aca="true" t="shared" si="0" ref="C11:C16">D11+E11+F11</f>
        <v>3</v>
      </c>
      <c r="D11" s="27">
        <v>2</v>
      </c>
      <c r="E11" s="27">
        <v>0</v>
      </c>
      <c r="F11" s="27">
        <v>1</v>
      </c>
      <c r="G11" s="27">
        <f>D11*15+E11*45+F11*30</f>
        <v>60</v>
      </c>
      <c r="H11" s="29"/>
    </row>
    <row r="12" spans="1:8" s="68" customFormat="1" ht="19.5" customHeight="1">
      <c r="A12" s="27">
        <v>102019</v>
      </c>
      <c r="B12" s="28" t="s">
        <v>14</v>
      </c>
      <c r="C12" s="27">
        <f t="shared" si="0"/>
        <v>2</v>
      </c>
      <c r="D12" s="27">
        <v>1</v>
      </c>
      <c r="E12" s="27">
        <v>0</v>
      </c>
      <c r="F12" s="27">
        <v>1</v>
      </c>
      <c r="G12" s="27">
        <f>D12*15+E12*45+F12*30</f>
        <v>45</v>
      </c>
      <c r="H12" s="6"/>
    </row>
    <row r="13" spans="1:8" s="68" customFormat="1" ht="19.5" customHeight="1">
      <c r="A13" s="27">
        <v>117006</v>
      </c>
      <c r="B13" s="28" t="s">
        <v>15</v>
      </c>
      <c r="C13" s="27">
        <f t="shared" si="0"/>
        <v>2</v>
      </c>
      <c r="D13" s="27">
        <v>1</v>
      </c>
      <c r="E13" s="27">
        <v>0</v>
      </c>
      <c r="F13" s="27">
        <v>1</v>
      </c>
      <c r="G13" s="27">
        <f>D13*15+E13*45+F13*30</f>
        <v>45</v>
      </c>
      <c r="H13" s="8"/>
    </row>
    <row r="14" spans="1:8" s="68" customFormat="1" ht="19.5" customHeight="1">
      <c r="A14" s="27">
        <v>117008</v>
      </c>
      <c r="B14" s="28" t="s">
        <v>16</v>
      </c>
      <c r="C14" s="27">
        <f t="shared" si="0"/>
        <v>2</v>
      </c>
      <c r="D14" s="27">
        <v>2</v>
      </c>
      <c r="E14" s="27">
        <v>0</v>
      </c>
      <c r="F14" s="27">
        <v>0</v>
      </c>
      <c r="G14" s="27">
        <f>F14*30+E14*45+D14*15</f>
        <v>30</v>
      </c>
      <c r="H14" s="6"/>
    </row>
    <row r="15" spans="1:8" s="68" customFormat="1" ht="19.5" customHeight="1">
      <c r="A15" s="27">
        <v>117009</v>
      </c>
      <c r="B15" s="28" t="s">
        <v>17</v>
      </c>
      <c r="C15" s="27">
        <f t="shared" si="0"/>
        <v>1</v>
      </c>
      <c r="D15" s="27">
        <v>0</v>
      </c>
      <c r="E15" s="27">
        <v>1</v>
      </c>
      <c r="F15" s="27">
        <v>0</v>
      </c>
      <c r="G15" s="27">
        <f>F15*30+E15*45+D15*15</f>
        <v>45</v>
      </c>
      <c r="H15" s="6" t="s">
        <v>18</v>
      </c>
    </row>
    <row r="16" spans="1:8" s="68" customFormat="1" ht="19.5" customHeight="1">
      <c r="A16" s="27">
        <v>117010</v>
      </c>
      <c r="B16" s="28" t="s">
        <v>19</v>
      </c>
      <c r="C16" s="27">
        <f t="shared" si="0"/>
        <v>1</v>
      </c>
      <c r="D16" s="27">
        <v>0</v>
      </c>
      <c r="E16" s="27">
        <v>1</v>
      </c>
      <c r="F16" s="27">
        <v>0</v>
      </c>
      <c r="G16" s="27">
        <f>F16*30+E16*45+D16*15</f>
        <v>45</v>
      </c>
      <c r="H16" s="6" t="s">
        <v>18</v>
      </c>
    </row>
    <row r="17" spans="1:8" s="68" customFormat="1" ht="19.5" customHeight="1">
      <c r="A17" s="133" t="s">
        <v>20</v>
      </c>
      <c r="B17" s="133"/>
      <c r="C17" s="98">
        <f>SUM(C10:C16)</f>
        <v>12</v>
      </c>
      <c r="D17" s="98">
        <f>SUM(D10:D16)</f>
        <v>6</v>
      </c>
      <c r="E17" s="98">
        <f>SUM(E10:E16)</f>
        <v>2</v>
      </c>
      <c r="F17" s="98">
        <f>SUM(F10:F16)</f>
        <v>4</v>
      </c>
      <c r="G17" s="98">
        <f>SUM(G10:G16)</f>
        <v>300</v>
      </c>
      <c r="H17" s="30"/>
    </row>
    <row r="18" spans="1:8" s="68" customFormat="1" ht="19.5" customHeight="1">
      <c r="A18" s="27">
        <v>102003</v>
      </c>
      <c r="B18" s="28" t="s">
        <v>21</v>
      </c>
      <c r="C18" s="27">
        <f aca="true" t="shared" si="1" ref="C18:C25">D18+E18+F18</f>
        <v>1</v>
      </c>
      <c r="D18" s="27">
        <v>0</v>
      </c>
      <c r="E18" s="27">
        <v>0</v>
      </c>
      <c r="F18" s="27">
        <v>1</v>
      </c>
      <c r="G18" s="27">
        <f>F18*30+E18*45+D18*15</f>
        <v>30</v>
      </c>
      <c r="H18" s="6"/>
    </row>
    <row r="19" spans="1:8" s="68" customFormat="1" ht="19.5" customHeight="1">
      <c r="A19" s="27">
        <v>102011</v>
      </c>
      <c r="B19" s="28" t="s">
        <v>22</v>
      </c>
      <c r="C19" s="27">
        <f t="shared" si="1"/>
        <v>1</v>
      </c>
      <c r="D19" s="27">
        <v>0</v>
      </c>
      <c r="E19" s="27">
        <v>0</v>
      </c>
      <c r="F19" s="27">
        <v>1</v>
      </c>
      <c r="G19" s="27">
        <f>F19*30+E19*45+D19*15</f>
        <v>30</v>
      </c>
      <c r="H19" s="29"/>
    </row>
    <row r="20" spans="1:8" s="68" customFormat="1" ht="19.5" customHeight="1">
      <c r="A20" s="81">
        <v>102014</v>
      </c>
      <c r="B20" s="28" t="s">
        <v>23</v>
      </c>
      <c r="C20" s="27">
        <f t="shared" si="1"/>
        <v>3</v>
      </c>
      <c r="D20" s="27">
        <v>2</v>
      </c>
      <c r="E20" s="27">
        <v>1</v>
      </c>
      <c r="F20" s="27">
        <v>0</v>
      </c>
      <c r="G20" s="27">
        <f>F20*30+E20*45+D20*15</f>
        <v>75</v>
      </c>
      <c r="H20" s="29"/>
    </row>
    <row r="21" spans="1:8" s="68" customFormat="1" ht="19.5" customHeight="1">
      <c r="A21" s="27">
        <v>102020</v>
      </c>
      <c r="B21" s="28" t="s">
        <v>24</v>
      </c>
      <c r="C21" s="27">
        <f t="shared" si="1"/>
        <v>2</v>
      </c>
      <c r="D21" s="27">
        <v>1</v>
      </c>
      <c r="E21" s="27">
        <v>0</v>
      </c>
      <c r="F21" s="27">
        <v>1</v>
      </c>
      <c r="G21" s="27">
        <f>F21*30+E21*45+D21*15</f>
        <v>45</v>
      </c>
      <c r="H21" s="6"/>
    </row>
    <row r="22" spans="1:8" s="68" customFormat="1" ht="19.5" customHeight="1">
      <c r="A22" s="27">
        <v>102028</v>
      </c>
      <c r="B22" s="28" t="s">
        <v>25</v>
      </c>
      <c r="C22" s="27">
        <f t="shared" si="1"/>
        <v>2</v>
      </c>
      <c r="D22" s="27">
        <v>1</v>
      </c>
      <c r="E22" s="27">
        <v>1</v>
      </c>
      <c r="F22" s="27">
        <v>0</v>
      </c>
      <c r="G22" s="27">
        <f>D22*15+E22*45+F22*30</f>
        <v>60</v>
      </c>
      <c r="H22" s="29"/>
    </row>
    <row r="23" spans="1:8" s="68" customFormat="1" ht="19.5" customHeight="1">
      <c r="A23" s="27">
        <v>117001</v>
      </c>
      <c r="B23" s="28" t="s">
        <v>26</v>
      </c>
      <c r="C23" s="27">
        <f t="shared" si="1"/>
        <v>1</v>
      </c>
      <c r="D23" s="27">
        <v>0</v>
      </c>
      <c r="E23" s="27">
        <v>1</v>
      </c>
      <c r="F23" s="27">
        <v>0</v>
      </c>
      <c r="G23" s="27">
        <f>F23*30+E23*45+D23*15</f>
        <v>45</v>
      </c>
      <c r="H23" s="29" t="s">
        <v>27</v>
      </c>
    </row>
    <row r="24" spans="1:8" s="68" customFormat="1" ht="19.5" customHeight="1">
      <c r="A24" s="27">
        <v>117007</v>
      </c>
      <c r="B24" s="28" t="s">
        <v>28</v>
      </c>
      <c r="C24" s="27">
        <f t="shared" si="1"/>
        <v>3</v>
      </c>
      <c r="D24" s="27">
        <v>3</v>
      </c>
      <c r="E24" s="27">
        <v>0</v>
      </c>
      <c r="F24" s="27">
        <v>0</v>
      </c>
      <c r="G24" s="27">
        <f>F24*30+E24*45+D24*15</f>
        <v>45</v>
      </c>
      <c r="H24" s="6"/>
    </row>
    <row r="25" spans="1:8" s="68" customFormat="1" ht="19.5" customHeight="1">
      <c r="A25" s="27">
        <v>117002</v>
      </c>
      <c r="B25" s="28" t="s">
        <v>29</v>
      </c>
      <c r="C25" s="27">
        <f t="shared" si="1"/>
        <v>3</v>
      </c>
      <c r="D25" s="27">
        <v>3</v>
      </c>
      <c r="E25" s="27">
        <v>0</v>
      </c>
      <c r="F25" s="27">
        <v>0</v>
      </c>
      <c r="G25" s="27">
        <f>F25*30+E25*45+D25*15</f>
        <v>45</v>
      </c>
      <c r="H25" s="6"/>
    </row>
    <row r="26" spans="1:8" s="68" customFormat="1" ht="19.5" customHeight="1">
      <c r="A26" s="133" t="s">
        <v>30</v>
      </c>
      <c r="B26" s="133"/>
      <c r="C26" s="98">
        <f>SUM(C18:C25)</f>
        <v>16</v>
      </c>
      <c r="D26" s="98">
        <f>SUM(D18:D25)</f>
        <v>10</v>
      </c>
      <c r="E26" s="98">
        <f>SUM(E18:E25)</f>
        <v>3</v>
      </c>
      <c r="F26" s="98">
        <f>SUM(F18:F25)</f>
        <v>3</v>
      </c>
      <c r="G26" s="98">
        <f>SUM(G18:G25)</f>
        <v>375</v>
      </c>
      <c r="H26" s="30"/>
    </row>
    <row r="27" spans="1:8" s="68" customFormat="1" ht="19.5" customHeight="1">
      <c r="A27" s="16">
        <v>102021</v>
      </c>
      <c r="B27" s="23" t="s">
        <v>32</v>
      </c>
      <c r="C27" s="16">
        <f>D27+E27+F27</f>
        <v>2</v>
      </c>
      <c r="D27" s="16">
        <v>1</v>
      </c>
      <c r="E27" s="16">
        <v>0</v>
      </c>
      <c r="F27" s="16">
        <v>1</v>
      </c>
      <c r="G27" s="16">
        <f aca="true" t="shared" si="2" ref="G27:G34">F27*30+E27*45+D27*15</f>
        <v>45</v>
      </c>
      <c r="H27" s="16"/>
    </row>
    <row r="28" spans="1:8" s="68" customFormat="1" ht="19.5" customHeight="1">
      <c r="A28" s="16">
        <v>102029</v>
      </c>
      <c r="B28" s="23" t="s">
        <v>33</v>
      </c>
      <c r="C28" s="16">
        <f aca="true" t="shared" si="3" ref="C28:C34">D28+E28+F28</f>
        <v>2</v>
      </c>
      <c r="D28" s="16">
        <v>1</v>
      </c>
      <c r="E28" s="16">
        <v>1</v>
      </c>
      <c r="F28" s="16">
        <v>0</v>
      </c>
      <c r="G28" s="16">
        <f t="shared" si="2"/>
        <v>60</v>
      </c>
      <c r="H28" s="16"/>
    </row>
    <row r="29" spans="1:8" s="68" customFormat="1" ht="19.5" customHeight="1">
      <c r="A29" s="16">
        <v>102004</v>
      </c>
      <c r="B29" s="23" t="s">
        <v>31</v>
      </c>
      <c r="C29" s="16">
        <f t="shared" si="3"/>
        <v>1</v>
      </c>
      <c r="D29" s="16">
        <v>0</v>
      </c>
      <c r="E29" s="16">
        <v>0</v>
      </c>
      <c r="F29" s="16">
        <v>1</v>
      </c>
      <c r="G29" s="16">
        <f t="shared" si="2"/>
        <v>30</v>
      </c>
      <c r="H29" s="16"/>
    </row>
    <row r="30" spans="1:8" s="70" customFormat="1" ht="19.5" customHeight="1">
      <c r="A30" s="16">
        <v>120023</v>
      </c>
      <c r="B30" s="23" t="s">
        <v>89</v>
      </c>
      <c r="C30" s="16">
        <f t="shared" si="3"/>
        <v>2</v>
      </c>
      <c r="D30" s="16">
        <v>2</v>
      </c>
      <c r="E30" s="16">
        <v>0</v>
      </c>
      <c r="F30" s="16">
        <v>0</v>
      </c>
      <c r="G30" s="16">
        <f t="shared" si="2"/>
        <v>30</v>
      </c>
      <c r="H30" s="16"/>
    </row>
    <row r="31" spans="1:8" s="70" customFormat="1" ht="19.5" customHeight="1">
      <c r="A31" s="16">
        <v>117057</v>
      </c>
      <c r="B31" s="23" t="s">
        <v>38</v>
      </c>
      <c r="C31" s="16">
        <f t="shared" si="3"/>
        <v>1</v>
      </c>
      <c r="D31" s="16">
        <v>0</v>
      </c>
      <c r="E31" s="16">
        <v>1</v>
      </c>
      <c r="F31" s="16">
        <v>0</v>
      </c>
      <c r="G31" s="16">
        <f t="shared" si="2"/>
        <v>45</v>
      </c>
      <c r="H31" s="16"/>
    </row>
    <row r="32" spans="1:8" s="70" customFormat="1" ht="19.5" customHeight="1">
      <c r="A32" s="16">
        <v>117046</v>
      </c>
      <c r="B32" s="23" t="s">
        <v>36</v>
      </c>
      <c r="C32" s="16">
        <f t="shared" si="3"/>
        <v>4</v>
      </c>
      <c r="D32" s="16">
        <v>4</v>
      </c>
      <c r="E32" s="16">
        <v>0</v>
      </c>
      <c r="F32" s="16">
        <v>0</v>
      </c>
      <c r="G32" s="16">
        <f t="shared" si="2"/>
        <v>60</v>
      </c>
      <c r="H32" s="9" t="s">
        <v>18</v>
      </c>
    </row>
    <row r="33" spans="1:8" s="70" customFormat="1" ht="19.5" customHeight="1">
      <c r="A33" s="16">
        <v>117037</v>
      </c>
      <c r="B33" s="23" t="s">
        <v>34</v>
      </c>
      <c r="C33" s="16">
        <f t="shared" si="3"/>
        <v>3</v>
      </c>
      <c r="D33" s="16">
        <v>3</v>
      </c>
      <c r="E33" s="16">
        <v>0</v>
      </c>
      <c r="F33" s="16">
        <v>0</v>
      </c>
      <c r="G33" s="16">
        <f t="shared" si="2"/>
        <v>45</v>
      </c>
      <c r="H33" s="9" t="s">
        <v>35</v>
      </c>
    </row>
    <row r="34" spans="1:8" s="70" customFormat="1" ht="19.5" customHeight="1">
      <c r="A34" s="16">
        <v>117055</v>
      </c>
      <c r="B34" s="23" t="s">
        <v>37</v>
      </c>
      <c r="C34" s="16">
        <f t="shared" si="3"/>
        <v>1</v>
      </c>
      <c r="D34" s="16">
        <v>0</v>
      </c>
      <c r="E34" s="16">
        <v>1</v>
      </c>
      <c r="F34" s="16">
        <v>0</v>
      </c>
      <c r="G34" s="16">
        <f t="shared" si="2"/>
        <v>45</v>
      </c>
      <c r="H34" s="16"/>
    </row>
    <row r="35" spans="1:8" s="70" customFormat="1" ht="19.5" customHeight="1">
      <c r="A35" s="133" t="s">
        <v>39</v>
      </c>
      <c r="B35" s="133"/>
      <c r="C35" s="79">
        <f>SUM(C27:C34)</f>
        <v>16</v>
      </c>
      <c r="D35" s="79">
        <f>SUM(D27:D34)</f>
        <v>11</v>
      </c>
      <c r="E35" s="79">
        <f>SUM(E27:E34)</f>
        <v>3</v>
      </c>
      <c r="F35" s="79">
        <f>SUM(F27:F34)</f>
        <v>2</v>
      </c>
      <c r="G35" s="79">
        <f>SUM(G27:G34)</f>
        <v>360</v>
      </c>
      <c r="H35" s="79"/>
    </row>
    <row r="36" spans="1:8" s="70" customFormat="1" ht="19.5" customHeight="1">
      <c r="A36" s="16">
        <v>102005</v>
      </c>
      <c r="B36" s="23" t="s">
        <v>40</v>
      </c>
      <c r="C36" s="16">
        <f>D36+E36+F36</f>
        <v>5</v>
      </c>
      <c r="D36" s="16">
        <v>4</v>
      </c>
      <c r="E36" s="16">
        <v>0</v>
      </c>
      <c r="F36" s="16">
        <v>1</v>
      </c>
      <c r="G36" s="16">
        <f aca="true" t="shared" si="4" ref="G36:G41">F36*30+E36*45+D36*15</f>
        <v>90</v>
      </c>
      <c r="H36" s="16"/>
    </row>
    <row r="37" spans="1:8" s="70" customFormat="1" ht="19.5" customHeight="1">
      <c r="A37" s="16">
        <v>102006</v>
      </c>
      <c r="B37" s="23" t="s">
        <v>41</v>
      </c>
      <c r="C37" s="16">
        <f>D37+E37+F37</f>
        <v>2</v>
      </c>
      <c r="D37" s="16">
        <v>2</v>
      </c>
      <c r="E37" s="16">
        <v>0</v>
      </c>
      <c r="F37" s="16">
        <v>0</v>
      </c>
      <c r="G37" s="16">
        <f t="shared" si="4"/>
        <v>30</v>
      </c>
      <c r="H37" s="16"/>
    </row>
    <row r="38" spans="1:8" s="70" customFormat="1" ht="19.5" customHeight="1">
      <c r="A38" s="16">
        <v>102030</v>
      </c>
      <c r="B38" s="23" t="s">
        <v>42</v>
      </c>
      <c r="C38" s="16">
        <f>D38+E38+F38</f>
        <v>3</v>
      </c>
      <c r="D38" s="16">
        <v>2</v>
      </c>
      <c r="E38" s="16">
        <v>0</v>
      </c>
      <c r="F38" s="16">
        <v>1</v>
      </c>
      <c r="G38" s="16">
        <f t="shared" si="4"/>
        <v>60</v>
      </c>
      <c r="H38" s="16"/>
    </row>
    <row r="39" spans="1:8" s="70" customFormat="1" ht="19.5" customHeight="1">
      <c r="A39" s="16">
        <v>117003</v>
      </c>
      <c r="B39" s="23" t="s">
        <v>43</v>
      </c>
      <c r="C39" s="16">
        <f>D39+E39+F39</f>
        <v>1</v>
      </c>
      <c r="D39" s="16">
        <v>0</v>
      </c>
      <c r="E39" s="16">
        <v>1</v>
      </c>
      <c r="F39" s="16">
        <v>0</v>
      </c>
      <c r="G39" s="16">
        <f t="shared" si="4"/>
        <v>45</v>
      </c>
      <c r="H39" s="16"/>
    </row>
    <row r="40" spans="1:8" s="70" customFormat="1" ht="19.5" customHeight="1">
      <c r="A40" s="16">
        <v>120035</v>
      </c>
      <c r="B40" s="23" t="s">
        <v>87</v>
      </c>
      <c r="C40" s="16">
        <f>D40+E40+F40</f>
        <v>2</v>
      </c>
      <c r="D40" s="16">
        <v>1</v>
      </c>
      <c r="E40" s="16">
        <v>0</v>
      </c>
      <c r="F40" s="16">
        <v>1</v>
      </c>
      <c r="G40" s="16">
        <f t="shared" si="4"/>
        <v>45</v>
      </c>
      <c r="H40" s="27" t="s">
        <v>44</v>
      </c>
    </row>
    <row r="41" spans="1:8" s="70" customFormat="1" ht="19.5" customHeight="1">
      <c r="A41" s="16">
        <v>117047</v>
      </c>
      <c r="B41" s="31" t="s">
        <v>45</v>
      </c>
      <c r="C41" s="32">
        <v>4</v>
      </c>
      <c r="D41" s="32">
        <v>4</v>
      </c>
      <c r="E41" s="32">
        <v>0</v>
      </c>
      <c r="F41" s="32">
        <v>0</v>
      </c>
      <c r="G41" s="32">
        <f t="shared" si="4"/>
        <v>60</v>
      </c>
      <c r="H41" s="27" t="s">
        <v>18</v>
      </c>
    </row>
    <row r="42" spans="1:8" s="68" customFormat="1" ht="19.5" customHeight="1">
      <c r="A42" s="134" t="s">
        <v>226</v>
      </c>
      <c r="B42" s="134"/>
      <c r="C42" s="134"/>
      <c r="D42" s="32"/>
      <c r="E42" s="32"/>
      <c r="F42" s="32"/>
      <c r="G42" s="32"/>
      <c r="H42" s="32"/>
    </row>
    <row r="43" spans="1:8" s="68" customFormat="1" ht="19.5" customHeight="1">
      <c r="A43" s="16">
        <v>117031</v>
      </c>
      <c r="B43" s="23" t="s">
        <v>46</v>
      </c>
      <c r="C43" s="16">
        <f>D43+E43+F43</f>
        <v>2</v>
      </c>
      <c r="D43" s="16">
        <v>2</v>
      </c>
      <c r="E43" s="16">
        <v>0</v>
      </c>
      <c r="F43" s="16">
        <v>0</v>
      </c>
      <c r="G43" s="16">
        <f>F43*30+E43*45+D43*15</f>
        <v>30</v>
      </c>
      <c r="H43" s="16"/>
    </row>
    <row r="44" spans="1:8" s="68" customFormat="1" ht="19.5" customHeight="1">
      <c r="A44" s="16">
        <v>117040</v>
      </c>
      <c r="B44" s="23" t="s">
        <v>59</v>
      </c>
      <c r="C44" s="16">
        <f>D44+E44+F44</f>
        <v>2</v>
      </c>
      <c r="D44" s="16">
        <v>2</v>
      </c>
      <c r="E44" s="16">
        <v>0</v>
      </c>
      <c r="F44" s="16">
        <v>0</v>
      </c>
      <c r="G44" s="16">
        <f>F44*30+E44*45+D44*15</f>
        <v>30</v>
      </c>
      <c r="H44" s="16"/>
    </row>
    <row r="45" spans="1:8" s="68" customFormat="1" ht="19.5" customHeight="1">
      <c r="A45" s="16">
        <v>117028</v>
      </c>
      <c r="B45" s="23" t="s">
        <v>47</v>
      </c>
      <c r="C45" s="16">
        <f>E45+D45+F45</f>
        <v>2</v>
      </c>
      <c r="D45" s="16">
        <v>2</v>
      </c>
      <c r="E45" s="16">
        <v>0</v>
      </c>
      <c r="F45" s="16">
        <v>0</v>
      </c>
      <c r="G45" s="16">
        <f>D45*15+E45*45+F45*30</f>
        <v>30</v>
      </c>
      <c r="H45" s="16"/>
    </row>
    <row r="46" spans="1:8" s="68" customFormat="1" ht="19.5" customHeight="1">
      <c r="A46" s="133" t="s">
        <v>48</v>
      </c>
      <c r="B46" s="133"/>
      <c r="C46" s="79">
        <f>SUM(C36:C43)</f>
        <v>19</v>
      </c>
      <c r="D46" s="79">
        <f>SUM(D36:D43)</f>
        <v>15</v>
      </c>
      <c r="E46" s="79">
        <f>SUM(E36:E43)</f>
        <v>1</v>
      </c>
      <c r="F46" s="79">
        <f>SUM(F36:F43)</f>
        <v>3</v>
      </c>
      <c r="G46" s="79">
        <f>SUM(G36:G43)</f>
        <v>360</v>
      </c>
      <c r="H46" s="80"/>
    </row>
    <row r="47" spans="1:8" s="68" customFormat="1" ht="18.75" customHeight="1">
      <c r="A47" s="16">
        <v>102034</v>
      </c>
      <c r="B47" s="23" t="s">
        <v>49</v>
      </c>
      <c r="C47" s="16">
        <f>D47+E47+F47</f>
        <v>2</v>
      </c>
      <c r="D47" s="16">
        <v>1</v>
      </c>
      <c r="E47" s="16">
        <v>0</v>
      </c>
      <c r="F47" s="16">
        <v>1</v>
      </c>
      <c r="G47" s="16">
        <f>F47*30+E47*45+D47*15</f>
        <v>45</v>
      </c>
      <c r="H47" s="16"/>
    </row>
    <row r="48" spans="1:8" s="68" customFormat="1" ht="18.75" customHeight="1">
      <c r="A48" s="16">
        <v>117029</v>
      </c>
      <c r="B48" s="23" t="s">
        <v>160</v>
      </c>
      <c r="C48" s="16">
        <f aca="true" t="shared" si="5" ref="C48:C56">D48+E48+F48</f>
        <v>2</v>
      </c>
      <c r="D48" s="16">
        <v>2</v>
      </c>
      <c r="E48" s="16">
        <v>0</v>
      </c>
      <c r="F48" s="16">
        <v>0</v>
      </c>
      <c r="G48" s="16">
        <f aca="true" t="shared" si="6" ref="G48:G56">F48*30+E48*45+D48*15</f>
        <v>30</v>
      </c>
      <c r="H48" s="16" t="s">
        <v>18</v>
      </c>
    </row>
    <row r="49" spans="1:8" s="68" customFormat="1" ht="18.75" customHeight="1">
      <c r="A49" s="16">
        <v>102031</v>
      </c>
      <c r="B49" s="23" t="s">
        <v>50</v>
      </c>
      <c r="C49" s="16">
        <f t="shared" si="5"/>
        <v>3</v>
      </c>
      <c r="D49" s="16">
        <v>2</v>
      </c>
      <c r="E49" s="16">
        <v>0</v>
      </c>
      <c r="F49" s="16">
        <v>1</v>
      </c>
      <c r="G49" s="16">
        <f t="shared" si="6"/>
        <v>60</v>
      </c>
      <c r="H49" s="16"/>
    </row>
    <row r="50" spans="1:8" s="68" customFormat="1" ht="18.75" customHeight="1">
      <c r="A50" s="16">
        <v>117056</v>
      </c>
      <c r="B50" s="23" t="s">
        <v>51</v>
      </c>
      <c r="C50" s="16">
        <f t="shared" si="5"/>
        <v>1</v>
      </c>
      <c r="D50" s="16">
        <v>0</v>
      </c>
      <c r="E50" s="16">
        <v>1</v>
      </c>
      <c r="F50" s="16">
        <v>0</v>
      </c>
      <c r="G50" s="16">
        <f t="shared" si="6"/>
        <v>45</v>
      </c>
      <c r="H50" s="16"/>
    </row>
    <row r="51" spans="1:8" s="70" customFormat="1" ht="18.75" customHeight="1">
      <c r="A51" s="16">
        <v>117045</v>
      </c>
      <c r="B51" s="23" t="s">
        <v>234</v>
      </c>
      <c r="C51" s="16">
        <f t="shared" si="5"/>
        <v>2</v>
      </c>
      <c r="D51" s="16">
        <v>2</v>
      </c>
      <c r="E51" s="16">
        <v>0</v>
      </c>
      <c r="F51" s="16">
        <v>0</v>
      </c>
      <c r="G51" s="16">
        <f t="shared" si="6"/>
        <v>30</v>
      </c>
      <c r="H51" s="16"/>
    </row>
    <row r="52" spans="1:8" s="68" customFormat="1" ht="18.75" customHeight="1">
      <c r="A52" s="16">
        <v>117060</v>
      </c>
      <c r="B52" s="23" t="s">
        <v>185</v>
      </c>
      <c r="C52" s="16">
        <f t="shared" si="5"/>
        <v>1</v>
      </c>
      <c r="D52" s="16">
        <v>0</v>
      </c>
      <c r="E52" s="16">
        <v>1</v>
      </c>
      <c r="F52" s="16">
        <v>0</v>
      </c>
      <c r="G52" s="16">
        <f t="shared" si="6"/>
        <v>45</v>
      </c>
      <c r="H52" s="16" t="s">
        <v>18</v>
      </c>
    </row>
    <row r="53" spans="1:8" s="68" customFormat="1" ht="18.75" customHeight="1">
      <c r="A53" s="16">
        <v>117058</v>
      </c>
      <c r="B53" s="23" t="s">
        <v>233</v>
      </c>
      <c r="C53" s="16">
        <f t="shared" si="5"/>
        <v>1</v>
      </c>
      <c r="D53" s="16">
        <v>0</v>
      </c>
      <c r="E53" s="16">
        <v>1</v>
      </c>
      <c r="F53" s="16">
        <v>0</v>
      </c>
      <c r="G53" s="16">
        <f t="shared" si="6"/>
        <v>45</v>
      </c>
      <c r="H53" s="16" t="s">
        <v>54</v>
      </c>
    </row>
    <row r="54" spans="1:8" s="68" customFormat="1" ht="18.75" customHeight="1">
      <c r="A54" s="134" t="s">
        <v>237</v>
      </c>
      <c r="B54" s="134"/>
      <c r="C54" s="134"/>
      <c r="D54" s="16"/>
      <c r="E54" s="16"/>
      <c r="F54" s="16"/>
      <c r="G54" s="16"/>
      <c r="H54" s="16"/>
    </row>
    <row r="55" spans="1:8" s="68" customFormat="1" ht="18.75" customHeight="1">
      <c r="A55" s="16">
        <v>117024</v>
      </c>
      <c r="B55" s="23" t="s">
        <v>149</v>
      </c>
      <c r="C55" s="16">
        <f t="shared" si="5"/>
        <v>2</v>
      </c>
      <c r="D55" s="16">
        <v>2</v>
      </c>
      <c r="E55" s="16">
        <v>0</v>
      </c>
      <c r="F55" s="16">
        <v>0</v>
      </c>
      <c r="G55" s="16">
        <f t="shared" si="6"/>
        <v>30</v>
      </c>
      <c r="H55" s="16"/>
    </row>
    <row r="56" spans="1:8" s="68" customFormat="1" ht="18.75" customHeight="1">
      <c r="A56" s="16">
        <v>117049</v>
      </c>
      <c r="B56" s="23" t="s">
        <v>186</v>
      </c>
      <c r="C56" s="16">
        <f t="shared" si="5"/>
        <v>2</v>
      </c>
      <c r="D56" s="16">
        <v>2</v>
      </c>
      <c r="E56" s="16">
        <v>0</v>
      </c>
      <c r="F56" s="16">
        <v>0</v>
      </c>
      <c r="G56" s="16">
        <f t="shared" si="6"/>
        <v>30</v>
      </c>
      <c r="H56" s="16"/>
    </row>
    <row r="57" spans="1:8" s="68" customFormat="1" ht="18.75" customHeight="1">
      <c r="A57" s="16">
        <v>117042</v>
      </c>
      <c r="B57" s="23" t="s">
        <v>60</v>
      </c>
      <c r="C57" s="16">
        <f>D57+E57+F57</f>
        <v>2</v>
      </c>
      <c r="D57" s="16">
        <v>2</v>
      </c>
      <c r="E57" s="16">
        <v>0</v>
      </c>
      <c r="F57" s="16">
        <v>0</v>
      </c>
      <c r="G57" s="16">
        <f>F57*30+E57*45+D57*15</f>
        <v>30</v>
      </c>
      <c r="H57" s="16"/>
    </row>
    <row r="58" spans="1:8" s="68" customFormat="1" ht="18.75" customHeight="1">
      <c r="A58" s="133" t="s">
        <v>55</v>
      </c>
      <c r="B58" s="133"/>
      <c r="C58" s="79">
        <f>SUM(C47:C56)</f>
        <v>16</v>
      </c>
      <c r="D58" s="79">
        <f>SUM(D47:D56)</f>
        <v>11</v>
      </c>
      <c r="E58" s="79">
        <f>SUM(E47:E56)</f>
        <v>3</v>
      </c>
      <c r="F58" s="79">
        <f>SUM(F47:F56)</f>
        <v>2</v>
      </c>
      <c r="G58" s="79">
        <f>SUM(G47:G56)</f>
        <v>360</v>
      </c>
      <c r="H58" s="80"/>
    </row>
    <row r="59" spans="1:8" s="68" customFormat="1" ht="19.5" customHeight="1">
      <c r="A59" s="16">
        <v>102033</v>
      </c>
      <c r="B59" s="23" t="s">
        <v>187</v>
      </c>
      <c r="C59" s="16">
        <f>D59+E59+F59</f>
        <v>2</v>
      </c>
      <c r="D59" s="16">
        <v>2</v>
      </c>
      <c r="E59" s="16">
        <v>0</v>
      </c>
      <c r="F59" s="16">
        <v>0</v>
      </c>
      <c r="G59" s="16">
        <f>F59*30+E59*45+D59*15</f>
        <v>30</v>
      </c>
      <c r="H59" s="16"/>
    </row>
    <row r="60" spans="1:8" s="68" customFormat="1" ht="18.75" customHeight="1">
      <c r="A60" s="16">
        <v>102032</v>
      </c>
      <c r="B60" s="23" t="s">
        <v>107</v>
      </c>
      <c r="C60" s="16">
        <f>D60+E60+F60</f>
        <v>3</v>
      </c>
      <c r="D60" s="16">
        <v>2</v>
      </c>
      <c r="E60" s="16">
        <v>0</v>
      </c>
      <c r="F60" s="16">
        <v>1</v>
      </c>
      <c r="G60" s="16">
        <f>D60*15+E60*45+F60*30</f>
        <v>60</v>
      </c>
      <c r="H60" s="16"/>
    </row>
    <row r="61" spans="1:8" s="68" customFormat="1" ht="18.75" customHeight="1">
      <c r="A61" s="16">
        <v>117030</v>
      </c>
      <c r="B61" s="23" t="s">
        <v>169</v>
      </c>
      <c r="C61" s="16">
        <v>2</v>
      </c>
      <c r="D61" s="16">
        <v>2</v>
      </c>
      <c r="E61" s="16">
        <v>0</v>
      </c>
      <c r="F61" s="16">
        <v>0</v>
      </c>
      <c r="G61" s="16">
        <f>F61*30+E61*45+D61*15</f>
        <v>30</v>
      </c>
      <c r="H61" s="16" t="s">
        <v>18</v>
      </c>
    </row>
    <row r="62" spans="1:8" s="68" customFormat="1" ht="18.75" customHeight="1">
      <c r="A62" s="16">
        <v>120037</v>
      </c>
      <c r="B62" s="23" t="s">
        <v>152</v>
      </c>
      <c r="C62" s="16">
        <f>D62+E62+F62</f>
        <v>2</v>
      </c>
      <c r="D62" s="16">
        <v>1</v>
      </c>
      <c r="E62" s="16">
        <v>0</v>
      </c>
      <c r="F62" s="16">
        <v>1</v>
      </c>
      <c r="G62" s="16">
        <f>F62*30+E62*45+D62*15</f>
        <v>45</v>
      </c>
      <c r="H62" s="16"/>
    </row>
    <row r="63" spans="1:8" s="68" customFormat="1" ht="18.75" customHeight="1">
      <c r="A63" s="16">
        <v>120022</v>
      </c>
      <c r="B63" s="23" t="s">
        <v>256</v>
      </c>
      <c r="C63" s="16">
        <f>E63+D63+F63</f>
        <v>2</v>
      </c>
      <c r="D63" s="16">
        <v>2</v>
      </c>
      <c r="E63" s="16">
        <v>0</v>
      </c>
      <c r="F63" s="16">
        <v>0</v>
      </c>
      <c r="G63" s="16">
        <f>D63*15+E63*45+F63*30</f>
        <v>30</v>
      </c>
      <c r="H63" s="16"/>
    </row>
    <row r="64" spans="1:8" s="68" customFormat="1" ht="18.75" customHeight="1">
      <c r="A64" s="16">
        <v>120024</v>
      </c>
      <c r="B64" s="23" t="s">
        <v>150</v>
      </c>
      <c r="C64" s="16">
        <f>D64+E64+F64</f>
        <v>3</v>
      </c>
      <c r="D64" s="16">
        <v>3</v>
      </c>
      <c r="E64" s="16">
        <v>0</v>
      </c>
      <c r="F64" s="16">
        <v>0</v>
      </c>
      <c r="G64" s="16">
        <f>F64*30+E64*45+D64*15</f>
        <v>45</v>
      </c>
      <c r="H64" s="16"/>
    </row>
    <row r="65" spans="1:8" s="68" customFormat="1" ht="18.75" customHeight="1">
      <c r="A65" s="16">
        <v>120026</v>
      </c>
      <c r="B65" s="23" t="s">
        <v>188</v>
      </c>
      <c r="C65" s="16">
        <f>D65+E65+F65</f>
        <v>2</v>
      </c>
      <c r="D65" s="16">
        <v>2</v>
      </c>
      <c r="E65" s="16">
        <v>0</v>
      </c>
      <c r="F65" s="16">
        <v>0</v>
      </c>
      <c r="G65" s="16">
        <f>F65*30+E65*45+D65*15</f>
        <v>30</v>
      </c>
      <c r="H65" s="16"/>
    </row>
    <row r="66" spans="1:8" s="68" customFormat="1" ht="18.75" customHeight="1">
      <c r="A66" s="16">
        <v>117027</v>
      </c>
      <c r="B66" s="23" t="s">
        <v>189</v>
      </c>
      <c r="C66" s="16">
        <v>1</v>
      </c>
      <c r="D66" s="16">
        <v>0</v>
      </c>
      <c r="E66" s="16">
        <v>0</v>
      </c>
      <c r="F66" s="16">
        <v>1</v>
      </c>
      <c r="G66" s="16">
        <f>F66*30+E66*45+D66*15</f>
        <v>30</v>
      </c>
      <c r="H66" s="16"/>
    </row>
    <row r="67" spans="1:8" s="68" customFormat="1" ht="18.75" customHeight="1">
      <c r="A67" s="134" t="s">
        <v>228</v>
      </c>
      <c r="B67" s="134"/>
      <c r="C67" s="134"/>
      <c r="D67" s="16"/>
      <c r="E67" s="16"/>
      <c r="F67" s="16"/>
      <c r="G67" s="16"/>
      <c r="H67" s="16"/>
    </row>
    <row r="68" spans="1:8" s="68" customFormat="1" ht="18.75" customHeight="1">
      <c r="A68" s="16">
        <v>120018</v>
      </c>
      <c r="B68" s="23" t="s">
        <v>190</v>
      </c>
      <c r="C68" s="16">
        <f>D68+E68+F68</f>
        <v>2</v>
      </c>
      <c r="D68" s="16">
        <v>2</v>
      </c>
      <c r="E68" s="16">
        <v>0</v>
      </c>
      <c r="F68" s="16">
        <v>0</v>
      </c>
      <c r="G68" s="16">
        <f>F68*30+E68*45+D68*15</f>
        <v>30</v>
      </c>
      <c r="H68" s="16"/>
    </row>
    <row r="69" spans="1:8" s="68" customFormat="1" ht="18.75" customHeight="1">
      <c r="A69" s="16">
        <v>120021</v>
      </c>
      <c r="B69" s="23" t="s">
        <v>235</v>
      </c>
      <c r="C69" s="16">
        <f>D69+E69+F69</f>
        <v>2</v>
      </c>
      <c r="D69" s="16">
        <v>2</v>
      </c>
      <c r="E69" s="16">
        <v>0</v>
      </c>
      <c r="F69" s="16">
        <v>0</v>
      </c>
      <c r="G69" s="16">
        <f>F69*30+E69*45+D69*15</f>
        <v>30</v>
      </c>
      <c r="H69" s="16"/>
    </row>
    <row r="70" spans="1:8" s="68" customFormat="1" ht="18.75" customHeight="1">
      <c r="A70" s="16">
        <v>120011</v>
      </c>
      <c r="B70" s="23" t="s">
        <v>191</v>
      </c>
      <c r="C70" s="16">
        <f>E70+D70+F70</f>
        <v>2</v>
      </c>
      <c r="D70" s="16">
        <v>2</v>
      </c>
      <c r="E70" s="16">
        <v>0</v>
      </c>
      <c r="F70" s="16">
        <v>0</v>
      </c>
      <c r="G70" s="16">
        <f>D70*15+E70*45+F70*30</f>
        <v>30</v>
      </c>
      <c r="H70" s="16"/>
    </row>
    <row r="71" spans="1:8" s="68" customFormat="1" ht="18.75" customHeight="1">
      <c r="A71" s="16">
        <v>120019</v>
      </c>
      <c r="B71" s="23" t="s">
        <v>158</v>
      </c>
      <c r="C71" s="16">
        <v>2</v>
      </c>
      <c r="D71" s="16">
        <v>2</v>
      </c>
      <c r="E71" s="16">
        <v>0</v>
      </c>
      <c r="F71" s="16">
        <v>0</v>
      </c>
      <c r="G71" s="16">
        <f>D71*15+E71*45+F71*30</f>
        <v>30</v>
      </c>
      <c r="H71" s="16" t="s">
        <v>18</v>
      </c>
    </row>
    <row r="72" spans="1:8" s="68" customFormat="1" ht="19.5" customHeight="1">
      <c r="A72" s="133" t="s">
        <v>61</v>
      </c>
      <c r="B72" s="133"/>
      <c r="C72" s="79">
        <f>SUM(C59:C69)</f>
        <v>21</v>
      </c>
      <c r="D72" s="79">
        <f>SUM(D59:D69)</f>
        <v>18</v>
      </c>
      <c r="E72" s="79">
        <f>SUM(E59:E69)</f>
        <v>0</v>
      </c>
      <c r="F72" s="79">
        <f>SUM(F59:F69)</f>
        <v>3</v>
      </c>
      <c r="G72" s="79">
        <f>SUM(G59:G69)</f>
        <v>360</v>
      </c>
      <c r="H72" s="80"/>
    </row>
    <row r="73" spans="1:8" s="68" customFormat="1" ht="18.75" customHeight="1">
      <c r="A73" s="43" t="s">
        <v>159</v>
      </c>
      <c r="B73" s="44" t="s">
        <v>265</v>
      </c>
      <c r="C73" s="41">
        <f aca="true" t="shared" si="7" ref="C73:C83">D73+E73+F73</f>
        <v>3</v>
      </c>
      <c r="D73" s="41">
        <v>3</v>
      </c>
      <c r="E73" s="41">
        <v>0</v>
      </c>
      <c r="F73" s="41">
        <v>0</v>
      </c>
      <c r="G73" s="41">
        <f>(D73*15)+(E73*45)+(F73*30)</f>
        <v>45</v>
      </c>
      <c r="H73" s="9"/>
    </row>
    <row r="74" spans="1:8" s="68" customFormat="1" ht="18.75" customHeight="1">
      <c r="A74" s="16">
        <v>121012</v>
      </c>
      <c r="B74" s="44" t="s">
        <v>148</v>
      </c>
      <c r="C74" s="41">
        <f>D74+E74+F74</f>
        <v>2</v>
      </c>
      <c r="D74" s="41">
        <v>2</v>
      </c>
      <c r="E74" s="41">
        <v>0</v>
      </c>
      <c r="F74" s="41">
        <v>0</v>
      </c>
      <c r="G74" s="41">
        <f>(D74*15)+(E74*45)+(F74*30)</f>
        <v>30</v>
      </c>
      <c r="H74" s="16"/>
    </row>
    <row r="75" spans="1:8" s="84" customFormat="1" ht="18.75" customHeight="1">
      <c r="A75" s="43" t="s">
        <v>161</v>
      </c>
      <c r="B75" s="44" t="s">
        <v>162</v>
      </c>
      <c r="C75" s="41">
        <f t="shared" si="7"/>
        <v>3</v>
      </c>
      <c r="D75" s="41">
        <v>3</v>
      </c>
      <c r="E75" s="41">
        <v>0</v>
      </c>
      <c r="F75" s="41">
        <v>0</v>
      </c>
      <c r="G75" s="41">
        <f>D75*15+E75*45+F75*30</f>
        <v>45</v>
      </c>
      <c r="H75" s="16"/>
    </row>
    <row r="76" spans="1:8" s="68" customFormat="1" ht="18.75" customHeight="1">
      <c r="A76" s="43" t="s">
        <v>163</v>
      </c>
      <c r="B76" s="44" t="s">
        <v>164</v>
      </c>
      <c r="C76" s="41">
        <f t="shared" si="7"/>
        <v>3</v>
      </c>
      <c r="D76" s="41">
        <v>3</v>
      </c>
      <c r="E76" s="41">
        <v>0</v>
      </c>
      <c r="F76" s="41">
        <v>0</v>
      </c>
      <c r="G76" s="41">
        <f>(D76*15)+(E76*45)+(F76*30)</f>
        <v>45</v>
      </c>
      <c r="H76" s="9"/>
    </row>
    <row r="77" spans="1:8" s="68" customFormat="1" ht="18.75" customHeight="1">
      <c r="A77" s="43" t="s">
        <v>266</v>
      </c>
      <c r="B77" s="44" t="s">
        <v>267</v>
      </c>
      <c r="C77" s="41">
        <v>1</v>
      </c>
      <c r="D77" s="41">
        <v>0</v>
      </c>
      <c r="E77" s="41">
        <v>1</v>
      </c>
      <c r="F77" s="41">
        <v>0</v>
      </c>
      <c r="G77" s="41">
        <f>(D77*15)+(E77*45)+(F77*30)</f>
        <v>45</v>
      </c>
      <c r="H77" s="9"/>
    </row>
    <row r="78" spans="1:8" s="68" customFormat="1" ht="18.75" customHeight="1">
      <c r="A78" s="22">
        <v>120004</v>
      </c>
      <c r="B78" s="23" t="s">
        <v>165</v>
      </c>
      <c r="C78" s="16">
        <f t="shared" si="7"/>
        <v>1</v>
      </c>
      <c r="D78" s="16">
        <v>0</v>
      </c>
      <c r="E78" s="16">
        <v>1</v>
      </c>
      <c r="F78" s="16">
        <v>0</v>
      </c>
      <c r="G78" s="16">
        <f>F78*30+E78*45+D78*15</f>
        <v>45</v>
      </c>
      <c r="H78" s="9"/>
    </row>
    <row r="79" spans="1:8" s="68" customFormat="1" ht="18.75" customHeight="1">
      <c r="A79" s="26">
        <v>117062</v>
      </c>
      <c r="B79" s="28" t="s">
        <v>57</v>
      </c>
      <c r="C79" s="6">
        <f>D79+E79+F79</f>
        <v>1</v>
      </c>
      <c r="D79" s="51">
        <v>0</v>
      </c>
      <c r="E79" s="51">
        <v>1</v>
      </c>
      <c r="F79" s="51">
        <v>0</v>
      </c>
      <c r="G79" s="6">
        <f>D79*15+E79*45+F79*30</f>
        <v>45</v>
      </c>
      <c r="H79" s="14"/>
    </row>
    <row r="80" spans="1:8" s="68" customFormat="1" ht="18.75" customHeight="1">
      <c r="A80" s="10"/>
      <c r="B80" s="106" t="s">
        <v>237</v>
      </c>
      <c r="C80" s="3"/>
      <c r="D80" s="6"/>
      <c r="E80" s="6"/>
      <c r="F80" s="39"/>
      <c r="G80" s="6"/>
      <c r="H80" s="14"/>
    </row>
    <row r="81" spans="1:8" s="68" customFormat="1" ht="18.75" customHeight="1">
      <c r="A81" s="43" t="s">
        <v>101</v>
      </c>
      <c r="B81" s="44" t="s">
        <v>102</v>
      </c>
      <c r="C81" s="41">
        <f t="shared" si="7"/>
        <v>2</v>
      </c>
      <c r="D81" s="41">
        <v>2</v>
      </c>
      <c r="E81" s="41">
        <v>0</v>
      </c>
      <c r="F81" s="41">
        <v>0</v>
      </c>
      <c r="G81" s="41">
        <f>(D81*15)+(E81*45)+(F81*30)</f>
        <v>30</v>
      </c>
      <c r="H81" s="9"/>
    </row>
    <row r="82" spans="1:8" s="68" customFormat="1" ht="18.75" customHeight="1">
      <c r="A82" s="43" t="s">
        <v>170</v>
      </c>
      <c r="B82" s="55" t="s">
        <v>171</v>
      </c>
      <c r="C82" s="41">
        <f t="shared" si="7"/>
        <v>2</v>
      </c>
      <c r="D82" s="41">
        <v>2</v>
      </c>
      <c r="E82" s="41">
        <v>0</v>
      </c>
      <c r="F82" s="41">
        <v>0</v>
      </c>
      <c r="G82" s="41">
        <f>(D82*15)+(E82*45)+(F82*30)</f>
        <v>30</v>
      </c>
      <c r="H82" s="9"/>
    </row>
    <row r="83" spans="1:8" s="68" customFormat="1" ht="18.75" customHeight="1">
      <c r="A83" s="43" t="s">
        <v>268</v>
      </c>
      <c r="B83" s="44" t="s">
        <v>269</v>
      </c>
      <c r="C83" s="41">
        <f t="shared" si="7"/>
        <v>2</v>
      </c>
      <c r="D83" s="41">
        <v>2</v>
      </c>
      <c r="E83" s="41">
        <v>0</v>
      </c>
      <c r="F83" s="41">
        <v>0</v>
      </c>
      <c r="G83" s="41">
        <f>(D83*15)+(E83*45)+(F83*30)</f>
        <v>30</v>
      </c>
      <c r="H83" s="14"/>
    </row>
    <row r="84" spans="1:8" s="68" customFormat="1" ht="18.75" customHeight="1">
      <c r="A84" s="133" t="s">
        <v>70</v>
      </c>
      <c r="B84" s="133"/>
      <c r="C84" s="100">
        <f>SUM(C73:C82)</f>
        <v>18</v>
      </c>
      <c r="D84" s="100">
        <f>SUM(D73:D82)</f>
        <v>15</v>
      </c>
      <c r="E84" s="100">
        <f>SUM(E73:E82)</f>
        <v>3</v>
      </c>
      <c r="F84" s="100">
        <f>SUM(F73:F82)</f>
        <v>0</v>
      </c>
      <c r="G84" s="100">
        <f>SUM(G73:G82)</f>
        <v>360</v>
      </c>
      <c r="H84" s="80"/>
    </row>
    <row r="85" spans="1:8" s="68" customFormat="1" ht="18.75" customHeight="1">
      <c r="A85" s="43" t="s">
        <v>178</v>
      </c>
      <c r="B85" s="44" t="s">
        <v>179</v>
      </c>
      <c r="C85" s="16">
        <v>2</v>
      </c>
      <c r="D85" s="16">
        <v>2</v>
      </c>
      <c r="E85" s="16">
        <v>0</v>
      </c>
      <c r="F85" s="16">
        <v>0</v>
      </c>
      <c r="G85" s="16">
        <f>F85*30+E85*45+D85*15</f>
        <v>30</v>
      </c>
      <c r="H85" s="6"/>
    </row>
    <row r="86" spans="1:8" s="68" customFormat="1" ht="18.75" customHeight="1">
      <c r="A86" s="43" t="s">
        <v>156</v>
      </c>
      <c r="B86" s="44" t="s">
        <v>157</v>
      </c>
      <c r="C86" s="41">
        <f>D86+E86+F86</f>
        <v>1</v>
      </c>
      <c r="D86" s="41">
        <v>0</v>
      </c>
      <c r="E86" s="41">
        <v>1</v>
      </c>
      <c r="F86" s="41">
        <v>0</v>
      </c>
      <c r="G86" s="41">
        <f>(D86*15)+(E86*45)+(F86*30)</f>
        <v>45</v>
      </c>
      <c r="H86" s="14"/>
    </row>
    <row r="87" spans="1:8" s="68" customFormat="1" ht="18.75" customHeight="1">
      <c r="A87" s="43" t="s">
        <v>153</v>
      </c>
      <c r="B87" s="44" t="s">
        <v>154</v>
      </c>
      <c r="C87" s="41">
        <f>D87+E87+F87</f>
        <v>2</v>
      </c>
      <c r="D87" s="41">
        <v>2</v>
      </c>
      <c r="E87" s="41">
        <v>0</v>
      </c>
      <c r="F87" s="41">
        <v>0</v>
      </c>
      <c r="G87" s="41">
        <f>(D87*15)+(E87*45)+(F87*30)</f>
        <v>30</v>
      </c>
      <c r="H87" s="6"/>
    </row>
    <row r="88" spans="1:8" s="68" customFormat="1" ht="18.75" customHeight="1">
      <c r="A88" s="43" t="s">
        <v>270</v>
      </c>
      <c r="B88" s="44" t="s">
        <v>271</v>
      </c>
      <c r="C88" s="41">
        <f>D88+E88+F88</f>
        <v>1</v>
      </c>
      <c r="D88" s="41">
        <v>0</v>
      </c>
      <c r="E88" s="41">
        <v>1</v>
      </c>
      <c r="F88" s="41">
        <v>0</v>
      </c>
      <c r="G88" s="41">
        <f>(D88*15)+(E88*45)+(F88*30)</f>
        <v>45</v>
      </c>
      <c r="H88" s="6"/>
    </row>
    <row r="89" spans="1:8" s="68" customFormat="1" ht="18.75" customHeight="1">
      <c r="A89" s="43" t="s">
        <v>172</v>
      </c>
      <c r="B89" s="44" t="s">
        <v>173</v>
      </c>
      <c r="C89" s="41">
        <f>D89+E89+F89</f>
        <v>2</v>
      </c>
      <c r="D89" s="41">
        <v>1</v>
      </c>
      <c r="E89" s="41">
        <v>1</v>
      </c>
      <c r="F89" s="41">
        <v>0</v>
      </c>
      <c r="G89" s="41">
        <f>(D89*15)+(E89*45)+(F89*30)</f>
        <v>60</v>
      </c>
      <c r="H89" s="6"/>
    </row>
    <row r="90" spans="1:8" s="68" customFormat="1" ht="18.75" customHeight="1">
      <c r="A90" s="16"/>
      <c r="B90" s="99" t="s">
        <v>272</v>
      </c>
      <c r="C90" s="16"/>
      <c r="D90" s="16"/>
      <c r="E90" s="16"/>
      <c r="F90" s="16"/>
      <c r="G90" s="16"/>
      <c r="H90" s="6"/>
    </row>
    <row r="91" spans="1:8" s="74" customFormat="1" ht="18.75" customHeight="1">
      <c r="A91" s="43" t="s">
        <v>174</v>
      </c>
      <c r="B91" s="44" t="s">
        <v>175</v>
      </c>
      <c r="C91" s="41">
        <f>D91+E91+F91</f>
        <v>2</v>
      </c>
      <c r="D91" s="41">
        <v>2</v>
      </c>
      <c r="E91" s="41">
        <v>0</v>
      </c>
      <c r="F91" s="41">
        <v>0</v>
      </c>
      <c r="G91" s="41">
        <f>(D91*15)+(E91*45)+(F91*30)</f>
        <v>30</v>
      </c>
      <c r="H91" s="82"/>
    </row>
    <row r="92" spans="1:8" s="68" customFormat="1" ht="18.75" customHeight="1">
      <c r="A92" s="43" t="s">
        <v>273</v>
      </c>
      <c r="B92" s="44" t="s">
        <v>151</v>
      </c>
      <c r="C92" s="41">
        <v>2</v>
      </c>
      <c r="D92" s="41">
        <v>2</v>
      </c>
      <c r="E92" s="41">
        <v>0</v>
      </c>
      <c r="F92" s="41">
        <v>0</v>
      </c>
      <c r="G92" s="41">
        <f aca="true" t="shared" si="8" ref="G92:G98">(D92*15)+(E92*45)+(F92*30)</f>
        <v>30</v>
      </c>
      <c r="H92" s="6"/>
    </row>
    <row r="93" spans="1:8" s="68" customFormat="1" ht="18.75" customHeight="1">
      <c r="A93" s="43" t="s">
        <v>176</v>
      </c>
      <c r="B93" s="107" t="s">
        <v>93</v>
      </c>
      <c r="C93" s="41">
        <f aca="true" t="shared" si="9" ref="C93:C98">D93+E93+F93</f>
        <v>2</v>
      </c>
      <c r="D93" s="41">
        <v>2</v>
      </c>
      <c r="E93" s="41">
        <v>0</v>
      </c>
      <c r="F93" s="41">
        <v>0</v>
      </c>
      <c r="G93" s="41">
        <f>(D93*15)+(E93*45)+(F93*30)</f>
        <v>30</v>
      </c>
      <c r="H93" s="9"/>
    </row>
    <row r="94" spans="1:8" s="68" customFormat="1" ht="18.75" customHeight="1">
      <c r="A94" s="108">
        <v>121046</v>
      </c>
      <c r="B94" s="107" t="s">
        <v>177</v>
      </c>
      <c r="C94" s="41">
        <f t="shared" si="9"/>
        <v>2</v>
      </c>
      <c r="D94" s="41">
        <v>2</v>
      </c>
      <c r="E94" s="41">
        <v>0</v>
      </c>
      <c r="F94" s="41">
        <v>0</v>
      </c>
      <c r="G94" s="41">
        <f t="shared" si="8"/>
        <v>30</v>
      </c>
      <c r="H94" s="6"/>
    </row>
    <row r="95" spans="1:8" s="68" customFormat="1" ht="18.75" customHeight="1">
      <c r="A95" s="43" t="s">
        <v>166</v>
      </c>
      <c r="B95" s="55" t="s">
        <v>167</v>
      </c>
      <c r="C95" s="41">
        <f t="shared" si="9"/>
        <v>2</v>
      </c>
      <c r="D95" s="108">
        <v>2</v>
      </c>
      <c r="E95" s="108">
        <v>0</v>
      </c>
      <c r="F95" s="108">
        <v>0</v>
      </c>
      <c r="G95" s="41">
        <f t="shared" si="8"/>
        <v>30</v>
      </c>
      <c r="H95" s="6"/>
    </row>
    <row r="96" spans="1:8" s="68" customFormat="1" ht="18.75" customHeight="1">
      <c r="A96" s="43" t="s">
        <v>180</v>
      </c>
      <c r="B96" s="50" t="s">
        <v>181</v>
      </c>
      <c r="C96" s="41">
        <f t="shared" si="9"/>
        <v>2</v>
      </c>
      <c r="D96" s="41">
        <v>2</v>
      </c>
      <c r="E96" s="41">
        <v>0</v>
      </c>
      <c r="F96" s="41">
        <v>0</v>
      </c>
      <c r="G96" s="41">
        <f t="shared" si="8"/>
        <v>30</v>
      </c>
      <c r="H96" s="6"/>
    </row>
    <row r="97" spans="1:8" s="68" customFormat="1" ht="18.75" customHeight="1">
      <c r="A97" s="16">
        <v>117048</v>
      </c>
      <c r="B97" s="23" t="s">
        <v>182</v>
      </c>
      <c r="C97" s="41">
        <f t="shared" si="9"/>
        <v>2</v>
      </c>
      <c r="D97" s="41">
        <v>2</v>
      </c>
      <c r="E97" s="41">
        <v>0</v>
      </c>
      <c r="F97" s="41">
        <v>0</v>
      </c>
      <c r="G97" s="41">
        <f t="shared" si="8"/>
        <v>30</v>
      </c>
      <c r="H97" s="6"/>
    </row>
    <row r="98" spans="1:8" s="68" customFormat="1" ht="18.75" customHeight="1">
      <c r="A98" s="16">
        <v>121047</v>
      </c>
      <c r="B98" s="23" t="s">
        <v>183</v>
      </c>
      <c r="C98" s="41">
        <f t="shared" si="9"/>
        <v>2</v>
      </c>
      <c r="D98" s="41">
        <v>2</v>
      </c>
      <c r="E98" s="41">
        <v>0</v>
      </c>
      <c r="F98" s="41">
        <v>0</v>
      </c>
      <c r="G98" s="41">
        <f t="shared" si="8"/>
        <v>30</v>
      </c>
      <c r="H98" s="6"/>
    </row>
    <row r="99" spans="1:8" s="68" customFormat="1" ht="18.75" customHeight="1">
      <c r="A99" s="133" t="s">
        <v>83</v>
      </c>
      <c r="B99" s="133"/>
      <c r="C99" s="79">
        <f>SUM(C85:C94)</f>
        <v>16</v>
      </c>
      <c r="D99" s="79">
        <f>SUM(D85:D94)</f>
        <v>13</v>
      </c>
      <c r="E99" s="79">
        <f>SUM(E85:E94)</f>
        <v>3</v>
      </c>
      <c r="F99" s="79">
        <f>SUM(F85:F94)</f>
        <v>0</v>
      </c>
      <c r="G99" s="79">
        <f>SUM(G85:G94)</f>
        <v>330</v>
      </c>
      <c r="H99" s="80"/>
    </row>
    <row r="100" spans="1:8" s="68" customFormat="1" ht="18.75" customHeight="1">
      <c r="A100" s="11" t="s">
        <v>84</v>
      </c>
      <c r="B100" s="12" t="s">
        <v>274</v>
      </c>
      <c r="C100" s="6">
        <v>10</v>
      </c>
      <c r="D100" s="6">
        <v>10</v>
      </c>
      <c r="E100" s="6">
        <v>0</v>
      </c>
      <c r="F100" s="6">
        <v>0</v>
      </c>
      <c r="G100" s="6">
        <v>150</v>
      </c>
      <c r="H100" s="6"/>
    </row>
    <row r="101" spans="1:8" s="68" customFormat="1" ht="18.75" customHeight="1">
      <c r="A101" s="133" t="s">
        <v>85</v>
      </c>
      <c r="B101" s="133"/>
      <c r="C101" s="98">
        <v>10</v>
      </c>
      <c r="D101" s="98">
        <v>10</v>
      </c>
      <c r="E101" s="98">
        <v>0</v>
      </c>
      <c r="F101" s="98">
        <v>0</v>
      </c>
      <c r="G101" s="98">
        <v>150</v>
      </c>
      <c r="H101" s="80"/>
    </row>
    <row r="102" spans="1:8" s="68" customFormat="1" ht="18.75" customHeight="1">
      <c r="A102" s="150" t="s">
        <v>86</v>
      </c>
      <c r="B102" s="150"/>
      <c r="C102" s="57">
        <f>C17+C26+C35+C46+C58+C72+C84+C99+C101</f>
        <v>144</v>
      </c>
      <c r="D102" s="57">
        <f>D17+D26+D35+D46+D58+D72+D84+D99+D101</f>
        <v>109</v>
      </c>
      <c r="E102" s="57">
        <f>E17+E26+E35+E46+E58+E72+E84+E99+E101</f>
        <v>18</v>
      </c>
      <c r="F102" s="57">
        <f>F17+F26+F35+F46+F58+F72+F84+F99+F101</f>
        <v>17</v>
      </c>
      <c r="G102" s="57">
        <f>G17+G26+G35+G46+G58+G72+G84+G99+G101</f>
        <v>2955</v>
      </c>
      <c r="H102" s="57">
        <f>G102-G101</f>
        <v>2805</v>
      </c>
    </row>
    <row r="103" spans="1:8" s="74" customFormat="1" ht="18.75" customHeight="1">
      <c r="A103" s="95"/>
      <c r="B103" s="95"/>
      <c r="C103" s="96"/>
      <c r="D103" s="96"/>
      <c r="E103" s="96"/>
      <c r="F103" s="96"/>
      <c r="G103" s="96"/>
      <c r="H103" s="109"/>
    </row>
    <row r="104" spans="1:8" s="19" customFormat="1" ht="17.25" customHeight="1">
      <c r="A104" s="89"/>
      <c r="B104" s="89"/>
      <c r="C104" s="89"/>
      <c r="D104" s="123" t="s">
        <v>245</v>
      </c>
      <c r="E104" s="123"/>
      <c r="F104" s="123"/>
      <c r="G104" s="123"/>
      <c r="H104" s="123"/>
    </row>
    <row r="105" spans="1:14" s="19" customFormat="1" ht="19.5" customHeight="1">
      <c r="A105" s="91" t="s">
        <v>240</v>
      </c>
      <c r="B105" s="86"/>
      <c r="C105" s="87"/>
      <c r="D105" s="123" t="s">
        <v>246</v>
      </c>
      <c r="E105" s="123"/>
      <c r="F105" s="123"/>
      <c r="G105" s="123"/>
      <c r="H105" s="123"/>
      <c r="I105" s="18"/>
      <c r="J105" s="18"/>
      <c r="N105" s="20"/>
    </row>
    <row r="106" spans="1:14" s="20" customFormat="1" ht="17.25" customHeight="1">
      <c r="A106" s="124" t="s">
        <v>242</v>
      </c>
      <c r="B106" s="124"/>
      <c r="C106" s="18"/>
      <c r="D106" s="18"/>
      <c r="E106" s="125"/>
      <c r="F106" s="125"/>
      <c r="G106" s="125"/>
      <c r="H106" s="125"/>
      <c r="K106" s="19"/>
      <c r="L106" s="19"/>
      <c r="M106" s="19"/>
      <c r="N106" s="19"/>
    </row>
    <row r="107" spans="1:8" s="19" customFormat="1" ht="17.25" customHeight="1">
      <c r="A107" s="124" t="s">
        <v>252</v>
      </c>
      <c r="B107" s="124"/>
      <c r="C107" s="18"/>
      <c r="D107" s="18"/>
      <c r="E107" s="65"/>
      <c r="F107" s="65"/>
      <c r="G107" s="65"/>
      <c r="H107" s="65"/>
    </row>
    <row r="108" spans="1:8" s="19" customFormat="1" ht="17.25" customHeight="1">
      <c r="A108" s="124" t="s">
        <v>254</v>
      </c>
      <c r="B108" s="124"/>
      <c r="C108" s="18"/>
      <c r="D108" s="18"/>
      <c r="E108" s="65"/>
      <c r="F108" s="65"/>
      <c r="G108" s="65"/>
      <c r="H108" s="65"/>
    </row>
    <row r="109" spans="1:9" s="19" customFormat="1" ht="15" customHeight="1">
      <c r="A109" s="18"/>
      <c r="B109" s="20"/>
      <c r="C109" s="18"/>
      <c r="D109" s="18"/>
      <c r="E109" s="65"/>
      <c r="F109" s="65"/>
      <c r="G109" s="65"/>
      <c r="H109" s="65"/>
      <c r="I109" s="20"/>
    </row>
    <row r="110" spans="1:9" s="19" customFormat="1" ht="20.25" customHeight="1">
      <c r="A110" s="92"/>
      <c r="B110" s="93"/>
      <c r="C110" s="93"/>
      <c r="D110" s="126" t="s">
        <v>247</v>
      </c>
      <c r="E110" s="126"/>
      <c r="F110" s="126"/>
      <c r="G110" s="126"/>
      <c r="H110" s="126"/>
      <c r="I110" s="94"/>
    </row>
  </sheetData>
  <sheetProtection/>
  <mergeCells count="33">
    <mergeCell ref="A1:B1"/>
    <mergeCell ref="C1:H1"/>
    <mergeCell ref="A2:B2"/>
    <mergeCell ref="C2:H2"/>
    <mergeCell ref="D3:H3"/>
    <mergeCell ref="A4:H4"/>
    <mergeCell ref="A5:H5"/>
    <mergeCell ref="A6:H6"/>
    <mergeCell ref="A7:A8"/>
    <mergeCell ref="B7:B8"/>
    <mergeCell ref="C7:F7"/>
    <mergeCell ref="G7:G8"/>
    <mergeCell ref="H7:H8"/>
    <mergeCell ref="A17:B17"/>
    <mergeCell ref="A26:B26"/>
    <mergeCell ref="A35:B35"/>
    <mergeCell ref="A42:C42"/>
    <mergeCell ref="A46:B46"/>
    <mergeCell ref="A54:C54"/>
    <mergeCell ref="A58:B58"/>
    <mergeCell ref="A67:C67"/>
    <mergeCell ref="A72:B72"/>
    <mergeCell ref="A84:B84"/>
    <mergeCell ref="A99:B99"/>
    <mergeCell ref="A101:B101"/>
    <mergeCell ref="A108:B108"/>
    <mergeCell ref="D110:H110"/>
    <mergeCell ref="A102:B102"/>
    <mergeCell ref="D104:H104"/>
    <mergeCell ref="D105:H105"/>
    <mergeCell ref="A106:B106"/>
    <mergeCell ref="E106:H106"/>
    <mergeCell ref="A107:B10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130" zoomScaleNormal="130" zoomScalePageLayoutView="0" workbookViewId="0" topLeftCell="A1">
      <selection activeCell="I9" sqref="I9"/>
    </sheetView>
  </sheetViews>
  <sheetFormatPr defaultColWidth="6.4453125" defaultRowHeight="16.5"/>
  <cols>
    <col min="1" max="1" width="8.10546875" style="64" customWidth="1"/>
    <col min="2" max="2" width="30.3359375" style="58" customWidth="1"/>
    <col min="3" max="3" width="8.4453125" style="58" customWidth="1"/>
    <col min="4" max="4" width="7.99609375" style="58" customWidth="1"/>
    <col min="5" max="5" width="7.88671875" style="58" customWidth="1"/>
    <col min="6" max="6" width="6.10546875" style="58" customWidth="1"/>
    <col min="7" max="7" width="6.99609375" style="58" customWidth="1"/>
    <col min="8" max="8" width="6.3359375" style="58" customWidth="1"/>
    <col min="9" max="255" width="8.88671875" style="58" customWidth="1"/>
    <col min="256" max="16384" width="6.4453125" style="58" customWidth="1"/>
  </cols>
  <sheetData>
    <row r="1" spans="1:8" s="76" customFormat="1" ht="18.75" customHeight="1">
      <c r="A1" s="156" t="s">
        <v>229</v>
      </c>
      <c r="B1" s="156"/>
      <c r="C1" s="145" t="s">
        <v>230</v>
      </c>
      <c r="D1" s="145"/>
      <c r="E1" s="145"/>
      <c r="F1" s="145"/>
      <c r="G1" s="145"/>
      <c r="H1" s="145"/>
    </row>
    <row r="2" spans="1:8" s="76" customFormat="1" ht="18.75" customHeight="1">
      <c r="A2" s="157" t="s">
        <v>232</v>
      </c>
      <c r="B2" s="157"/>
      <c r="C2" s="147" t="s">
        <v>231</v>
      </c>
      <c r="D2" s="147"/>
      <c r="E2" s="147"/>
      <c r="F2" s="147"/>
      <c r="G2" s="147"/>
      <c r="H2" s="147"/>
    </row>
    <row r="3" spans="1:8" s="76" customFormat="1" ht="26.25" customHeight="1">
      <c r="A3" s="77"/>
      <c r="B3" s="77"/>
      <c r="C3" s="155" t="s">
        <v>250</v>
      </c>
      <c r="D3" s="155"/>
      <c r="E3" s="155"/>
      <c r="F3" s="155"/>
      <c r="G3" s="155"/>
      <c r="H3" s="155"/>
    </row>
    <row r="4" spans="1:8" s="1" customFormat="1" ht="26.2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s="1" customFormat="1" ht="23.25" customHeight="1">
      <c r="A5" s="159" t="s">
        <v>184</v>
      </c>
      <c r="B5" s="159"/>
      <c r="C5" s="159"/>
      <c r="D5" s="159"/>
      <c r="E5" s="159"/>
      <c r="F5" s="159"/>
      <c r="G5" s="159"/>
      <c r="H5" s="159"/>
    </row>
    <row r="6" spans="1:8" s="59" customFormat="1" ht="19.5" customHeight="1">
      <c r="A6" s="137" t="s">
        <v>2</v>
      </c>
      <c r="B6" s="139" t="s">
        <v>3</v>
      </c>
      <c r="C6" s="139" t="s">
        <v>4</v>
      </c>
      <c r="D6" s="139"/>
      <c r="E6" s="139"/>
      <c r="F6" s="139"/>
      <c r="G6" s="141" t="s">
        <v>5</v>
      </c>
      <c r="H6" s="137" t="s">
        <v>6</v>
      </c>
    </row>
    <row r="7" spans="1:8" s="59" customFormat="1" ht="19.5" customHeight="1">
      <c r="A7" s="138"/>
      <c r="B7" s="140"/>
      <c r="C7" s="66" t="s">
        <v>7</v>
      </c>
      <c r="D7" s="66" t="s">
        <v>8</v>
      </c>
      <c r="E7" s="66" t="s">
        <v>9</v>
      </c>
      <c r="F7" s="66" t="s">
        <v>10</v>
      </c>
      <c r="G7" s="142"/>
      <c r="H7" s="143"/>
    </row>
    <row r="8" spans="1:8" ht="19.5" customHeight="1">
      <c r="A8" s="27"/>
      <c r="B8" s="28" t="s">
        <v>11</v>
      </c>
      <c r="C8" s="27">
        <f>D8+E8+F8</f>
        <v>0</v>
      </c>
      <c r="D8" s="27">
        <v>0</v>
      </c>
      <c r="E8" s="27">
        <v>0</v>
      </c>
      <c r="F8" s="27">
        <v>0</v>
      </c>
      <c r="G8" s="27">
        <v>165</v>
      </c>
      <c r="H8" s="4"/>
    </row>
    <row r="9" spans="1:8" ht="19.5" customHeight="1">
      <c r="A9" s="27">
        <v>102002</v>
      </c>
      <c r="B9" s="28" t="s">
        <v>12</v>
      </c>
      <c r="C9" s="27">
        <f>D9+E9+F9</f>
        <v>1</v>
      </c>
      <c r="D9" s="27">
        <v>0</v>
      </c>
      <c r="E9" s="27">
        <v>0</v>
      </c>
      <c r="F9" s="27">
        <v>1</v>
      </c>
      <c r="G9" s="27">
        <f>D9*15+E9*45+F9*30</f>
        <v>30</v>
      </c>
      <c r="H9" s="6"/>
    </row>
    <row r="10" spans="1:8" ht="19.5" customHeight="1">
      <c r="A10" s="27">
        <v>102008</v>
      </c>
      <c r="B10" s="28" t="s">
        <v>13</v>
      </c>
      <c r="C10" s="27">
        <f aca="true" t="shared" si="0" ref="C10:C15">D10+E10+F10</f>
        <v>3</v>
      </c>
      <c r="D10" s="27">
        <v>2</v>
      </c>
      <c r="E10" s="27">
        <v>0</v>
      </c>
      <c r="F10" s="27">
        <v>1</v>
      </c>
      <c r="G10" s="27">
        <f>D10*15+E10*45+F10*30</f>
        <v>60</v>
      </c>
      <c r="H10" s="29"/>
    </row>
    <row r="11" spans="1:8" ht="19.5" customHeight="1">
      <c r="A11" s="27">
        <v>102019</v>
      </c>
      <c r="B11" s="28" t="s">
        <v>14</v>
      </c>
      <c r="C11" s="27">
        <f t="shared" si="0"/>
        <v>2</v>
      </c>
      <c r="D11" s="27">
        <v>1</v>
      </c>
      <c r="E11" s="27">
        <v>0</v>
      </c>
      <c r="F11" s="27">
        <v>1</v>
      </c>
      <c r="G11" s="27">
        <f>D11*15+E11*45+F11*30</f>
        <v>45</v>
      </c>
      <c r="H11" s="6"/>
    </row>
    <row r="12" spans="1:8" ht="19.5" customHeight="1">
      <c r="A12" s="27">
        <v>117006</v>
      </c>
      <c r="B12" s="28" t="s">
        <v>15</v>
      </c>
      <c r="C12" s="27">
        <f t="shared" si="0"/>
        <v>2</v>
      </c>
      <c r="D12" s="27">
        <v>1</v>
      </c>
      <c r="E12" s="27">
        <v>0</v>
      </c>
      <c r="F12" s="27">
        <v>1</v>
      </c>
      <c r="G12" s="27">
        <f>D12*15+E12*45+F12*30</f>
        <v>45</v>
      </c>
      <c r="H12" s="8"/>
    </row>
    <row r="13" spans="1:8" ht="19.5" customHeight="1">
      <c r="A13" s="27">
        <v>117008</v>
      </c>
      <c r="B13" s="28" t="s">
        <v>16</v>
      </c>
      <c r="C13" s="27">
        <f t="shared" si="0"/>
        <v>2</v>
      </c>
      <c r="D13" s="27">
        <v>2</v>
      </c>
      <c r="E13" s="27">
        <v>0</v>
      </c>
      <c r="F13" s="27">
        <v>0</v>
      </c>
      <c r="G13" s="27">
        <f>F13*30+E13*45+D13*15</f>
        <v>30</v>
      </c>
      <c r="H13" s="6"/>
    </row>
    <row r="14" spans="1:8" ht="19.5" customHeight="1">
      <c r="A14" s="27">
        <v>117009</v>
      </c>
      <c r="B14" s="28" t="s">
        <v>17</v>
      </c>
      <c r="C14" s="27">
        <f t="shared" si="0"/>
        <v>1</v>
      </c>
      <c r="D14" s="27">
        <v>0</v>
      </c>
      <c r="E14" s="27">
        <v>1</v>
      </c>
      <c r="F14" s="27">
        <v>0</v>
      </c>
      <c r="G14" s="27">
        <f>F14*30+E14*45+D14*15</f>
        <v>45</v>
      </c>
      <c r="H14" s="6" t="s">
        <v>18</v>
      </c>
    </row>
    <row r="15" spans="1:8" ht="19.5" customHeight="1">
      <c r="A15" s="27">
        <v>117010</v>
      </c>
      <c r="B15" s="28" t="s">
        <v>19</v>
      </c>
      <c r="C15" s="27">
        <f t="shared" si="0"/>
        <v>1</v>
      </c>
      <c r="D15" s="27">
        <v>0</v>
      </c>
      <c r="E15" s="27">
        <v>1</v>
      </c>
      <c r="F15" s="27">
        <v>0</v>
      </c>
      <c r="G15" s="27">
        <f>F15*30+E15*45+D15*15</f>
        <v>45</v>
      </c>
      <c r="H15" s="6" t="s">
        <v>18</v>
      </c>
    </row>
    <row r="16" spans="1:8" ht="19.5" customHeight="1">
      <c r="A16" s="133" t="s">
        <v>20</v>
      </c>
      <c r="B16" s="133"/>
      <c r="C16" s="66">
        <f>SUM(C9:C15)</f>
        <v>12</v>
      </c>
      <c r="D16" s="66">
        <f>SUM(D9:D15)</f>
        <v>6</v>
      </c>
      <c r="E16" s="66">
        <f>SUM(E9:E15)</f>
        <v>2</v>
      </c>
      <c r="F16" s="66">
        <f>SUM(F9:F15)</f>
        <v>4</v>
      </c>
      <c r="G16" s="66">
        <f>SUM(G9:G15)</f>
        <v>300</v>
      </c>
      <c r="H16" s="30"/>
    </row>
    <row r="17" spans="1:8" ht="19.5" customHeight="1">
      <c r="A17" s="27">
        <v>102003</v>
      </c>
      <c r="B17" s="28" t="s">
        <v>21</v>
      </c>
      <c r="C17" s="27">
        <f aca="true" t="shared" si="1" ref="C17:C24">D17+E17+F17</f>
        <v>1</v>
      </c>
      <c r="D17" s="27">
        <v>0</v>
      </c>
      <c r="E17" s="27">
        <v>0</v>
      </c>
      <c r="F17" s="27">
        <v>1</v>
      </c>
      <c r="G17" s="27">
        <f>F17*30+E17*45+D17*15</f>
        <v>30</v>
      </c>
      <c r="H17" s="6"/>
    </row>
    <row r="18" spans="1:8" ht="19.5" customHeight="1">
      <c r="A18" s="27">
        <v>102011</v>
      </c>
      <c r="B18" s="28" t="s">
        <v>22</v>
      </c>
      <c r="C18" s="27">
        <f t="shared" si="1"/>
        <v>1</v>
      </c>
      <c r="D18" s="27">
        <v>0</v>
      </c>
      <c r="E18" s="27">
        <v>0</v>
      </c>
      <c r="F18" s="27">
        <v>1</v>
      </c>
      <c r="G18" s="27">
        <f>F18*30+E18*45+D18*15</f>
        <v>30</v>
      </c>
      <c r="H18" s="29"/>
    </row>
    <row r="19" spans="1:8" ht="19.5" customHeight="1">
      <c r="A19" s="81">
        <v>102014</v>
      </c>
      <c r="B19" s="28" t="s">
        <v>23</v>
      </c>
      <c r="C19" s="27">
        <f t="shared" si="1"/>
        <v>3</v>
      </c>
      <c r="D19" s="27">
        <v>2</v>
      </c>
      <c r="E19" s="27">
        <v>1</v>
      </c>
      <c r="F19" s="27">
        <v>0</v>
      </c>
      <c r="G19" s="27">
        <f>F19*30+E19*45+D19*15</f>
        <v>75</v>
      </c>
      <c r="H19" s="29"/>
    </row>
    <row r="20" spans="1:8" ht="19.5" customHeight="1">
      <c r="A20" s="27">
        <v>102020</v>
      </c>
      <c r="B20" s="28" t="s">
        <v>24</v>
      </c>
      <c r="C20" s="27">
        <f t="shared" si="1"/>
        <v>2</v>
      </c>
      <c r="D20" s="27">
        <v>1</v>
      </c>
      <c r="E20" s="27">
        <v>0</v>
      </c>
      <c r="F20" s="27">
        <v>1</v>
      </c>
      <c r="G20" s="27">
        <f>F20*30+E20*45+D20*15</f>
        <v>45</v>
      </c>
      <c r="H20" s="6"/>
    </row>
    <row r="21" spans="1:8" ht="19.5" customHeight="1">
      <c r="A21" s="27">
        <v>102028</v>
      </c>
      <c r="B21" s="28" t="s">
        <v>25</v>
      </c>
      <c r="C21" s="27">
        <f t="shared" si="1"/>
        <v>2</v>
      </c>
      <c r="D21" s="27">
        <v>1</v>
      </c>
      <c r="E21" s="27">
        <v>1</v>
      </c>
      <c r="F21" s="27">
        <v>0</v>
      </c>
      <c r="G21" s="27">
        <f>D21*15+E21*45+F21*30</f>
        <v>60</v>
      </c>
      <c r="H21" s="29"/>
    </row>
    <row r="22" spans="1:8" ht="19.5" customHeight="1">
      <c r="A22" s="27">
        <v>117001</v>
      </c>
      <c r="B22" s="28" t="s">
        <v>26</v>
      </c>
      <c r="C22" s="27">
        <f t="shared" si="1"/>
        <v>1</v>
      </c>
      <c r="D22" s="27">
        <v>0</v>
      </c>
      <c r="E22" s="27">
        <v>1</v>
      </c>
      <c r="F22" s="27">
        <v>0</v>
      </c>
      <c r="G22" s="27">
        <f>F22*30+E22*45+D22*15</f>
        <v>45</v>
      </c>
      <c r="H22" s="29" t="s">
        <v>27</v>
      </c>
    </row>
    <row r="23" spans="1:8" ht="19.5" customHeight="1">
      <c r="A23" s="27">
        <v>117007</v>
      </c>
      <c r="B23" s="28" t="s">
        <v>28</v>
      </c>
      <c r="C23" s="27">
        <f t="shared" si="1"/>
        <v>3</v>
      </c>
      <c r="D23" s="27">
        <v>3</v>
      </c>
      <c r="E23" s="27">
        <v>0</v>
      </c>
      <c r="F23" s="27">
        <v>0</v>
      </c>
      <c r="G23" s="27">
        <f>F23*30+E23*45+D23*15</f>
        <v>45</v>
      </c>
      <c r="H23" s="6"/>
    </row>
    <row r="24" spans="1:8" ht="19.5" customHeight="1">
      <c r="A24" s="27">
        <v>117002</v>
      </c>
      <c r="B24" s="28" t="s">
        <v>29</v>
      </c>
      <c r="C24" s="27">
        <f t="shared" si="1"/>
        <v>3</v>
      </c>
      <c r="D24" s="27">
        <v>3</v>
      </c>
      <c r="E24" s="27">
        <v>0</v>
      </c>
      <c r="F24" s="27">
        <v>0</v>
      </c>
      <c r="G24" s="27">
        <f>F24*30+E24*45+D24*15</f>
        <v>45</v>
      </c>
      <c r="H24" s="6"/>
    </row>
    <row r="25" spans="1:8" ht="19.5" customHeight="1">
      <c r="A25" s="133" t="s">
        <v>30</v>
      </c>
      <c r="B25" s="133"/>
      <c r="C25" s="66">
        <f>SUM(C17:C24)</f>
        <v>16</v>
      </c>
      <c r="D25" s="66">
        <f>SUM(D17:D24)</f>
        <v>10</v>
      </c>
      <c r="E25" s="66">
        <f>SUM(E17:E24)</f>
        <v>3</v>
      </c>
      <c r="F25" s="66">
        <f>SUM(F17:F24)</f>
        <v>3</v>
      </c>
      <c r="G25" s="66">
        <f>SUM(G17:G24)</f>
        <v>375</v>
      </c>
      <c r="H25" s="30"/>
    </row>
    <row r="26" spans="1:8" ht="19.5" customHeight="1">
      <c r="A26" s="16">
        <v>102021</v>
      </c>
      <c r="B26" s="23" t="s">
        <v>32</v>
      </c>
      <c r="C26" s="16">
        <f>D26+E26+F26</f>
        <v>2</v>
      </c>
      <c r="D26" s="16">
        <v>1</v>
      </c>
      <c r="E26" s="16">
        <v>0</v>
      </c>
      <c r="F26" s="16">
        <v>1</v>
      </c>
      <c r="G26" s="16">
        <f aca="true" t="shared" si="2" ref="G26:G33">F26*30+E26*45+D26*15</f>
        <v>45</v>
      </c>
      <c r="H26" s="16"/>
    </row>
    <row r="27" spans="1:8" ht="19.5" customHeight="1">
      <c r="A27" s="16">
        <v>102029</v>
      </c>
      <c r="B27" s="23" t="s">
        <v>33</v>
      </c>
      <c r="C27" s="16">
        <f aca="true" t="shared" si="3" ref="C27:C33">D27+E27+F27</f>
        <v>2</v>
      </c>
      <c r="D27" s="16">
        <v>1</v>
      </c>
      <c r="E27" s="16">
        <v>1</v>
      </c>
      <c r="F27" s="16">
        <v>0</v>
      </c>
      <c r="G27" s="16">
        <f t="shared" si="2"/>
        <v>60</v>
      </c>
      <c r="H27" s="16"/>
    </row>
    <row r="28" spans="1:8" ht="19.5" customHeight="1">
      <c r="A28" s="16">
        <v>102004</v>
      </c>
      <c r="B28" s="23" t="s">
        <v>31</v>
      </c>
      <c r="C28" s="16">
        <f t="shared" si="3"/>
        <v>1</v>
      </c>
      <c r="D28" s="16">
        <v>0</v>
      </c>
      <c r="E28" s="16">
        <v>0</v>
      </c>
      <c r="F28" s="16">
        <v>1</v>
      </c>
      <c r="G28" s="16">
        <f t="shared" si="2"/>
        <v>30</v>
      </c>
      <c r="H28" s="16"/>
    </row>
    <row r="29" spans="1:8" ht="19.5" customHeight="1">
      <c r="A29" s="16">
        <v>120023</v>
      </c>
      <c r="B29" s="23" t="s">
        <v>89</v>
      </c>
      <c r="C29" s="16">
        <f t="shared" si="3"/>
        <v>2</v>
      </c>
      <c r="D29" s="16">
        <v>2</v>
      </c>
      <c r="E29" s="16">
        <v>0</v>
      </c>
      <c r="F29" s="16">
        <v>0</v>
      </c>
      <c r="G29" s="16">
        <f t="shared" si="2"/>
        <v>30</v>
      </c>
      <c r="H29" s="16"/>
    </row>
    <row r="30" spans="1:8" ht="19.5" customHeight="1">
      <c r="A30" s="16">
        <v>117057</v>
      </c>
      <c r="B30" s="23" t="s">
        <v>38</v>
      </c>
      <c r="C30" s="16">
        <f t="shared" si="3"/>
        <v>1</v>
      </c>
      <c r="D30" s="16">
        <v>0</v>
      </c>
      <c r="E30" s="16">
        <v>1</v>
      </c>
      <c r="F30" s="16">
        <v>0</v>
      </c>
      <c r="G30" s="16">
        <f t="shared" si="2"/>
        <v>45</v>
      </c>
      <c r="H30" s="16"/>
    </row>
    <row r="31" spans="1:8" ht="19.5" customHeight="1">
      <c r="A31" s="16">
        <v>117046</v>
      </c>
      <c r="B31" s="23" t="s">
        <v>36</v>
      </c>
      <c r="C31" s="16">
        <f t="shared" si="3"/>
        <v>4</v>
      </c>
      <c r="D31" s="16">
        <v>4</v>
      </c>
      <c r="E31" s="16">
        <v>0</v>
      </c>
      <c r="F31" s="16">
        <v>0</v>
      </c>
      <c r="G31" s="16">
        <f t="shared" si="2"/>
        <v>60</v>
      </c>
      <c r="H31" s="9" t="s">
        <v>18</v>
      </c>
    </row>
    <row r="32" spans="1:8" ht="19.5" customHeight="1">
      <c r="A32" s="16">
        <v>117037</v>
      </c>
      <c r="B32" s="23" t="s">
        <v>34</v>
      </c>
      <c r="C32" s="16">
        <f t="shared" si="3"/>
        <v>3</v>
      </c>
      <c r="D32" s="16">
        <v>3</v>
      </c>
      <c r="E32" s="16">
        <v>0</v>
      </c>
      <c r="F32" s="16">
        <v>0</v>
      </c>
      <c r="G32" s="16">
        <f t="shared" si="2"/>
        <v>45</v>
      </c>
      <c r="H32" s="9" t="s">
        <v>35</v>
      </c>
    </row>
    <row r="33" spans="1:8" ht="19.5" customHeight="1">
      <c r="A33" s="16">
        <v>117055</v>
      </c>
      <c r="B33" s="23" t="s">
        <v>37</v>
      </c>
      <c r="C33" s="16">
        <f t="shared" si="3"/>
        <v>1</v>
      </c>
      <c r="D33" s="16">
        <v>0</v>
      </c>
      <c r="E33" s="16">
        <v>1</v>
      </c>
      <c r="F33" s="16">
        <v>0</v>
      </c>
      <c r="G33" s="16">
        <f t="shared" si="2"/>
        <v>45</v>
      </c>
      <c r="H33" s="16"/>
    </row>
    <row r="34" spans="1:8" ht="19.5" customHeight="1">
      <c r="A34" s="133" t="s">
        <v>39</v>
      </c>
      <c r="B34" s="133"/>
      <c r="C34" s="79">
        <f>SUM(C26:C33)</f>
        <v>16</v>
      </c>
      <c r="D34" s="79">
        <f>SUM(D26:D33)</f>
        <v>11</v>
      </c>
      <c r="E34" s="79">
        <f>SUM(E26:E33)</f>
        <v>3</v>
      </c>
      <c r="F34" s="79">
        <f>SUM(F26:F33)</f>
        <v>2</v>
      </c>
      <c r="G34" s="79">
        <f>SUM(G26:G33)</f>
        <v>360</v>
      </c>
      <c r="H34" s="79"/>
    </row>
    <row r="35" spans="1:8" ht="19.5" customHeight="1">
      <c r="A35" s="16">
        <v>102005</v>
      </c>
      <c r="B35" s="23" t="s">
        <v>40</v>
      </c>
      <c r="C35" s="16">
        <f>D35+E35+F35</f>
        <v>5</v>
      </c>
      <c r="D35" s="16">
        <v>4</v>
      </c>
      <c r="E35" s="16">
        <v>0</v>
      </c>
      <c r="F35" s="16">
        <v>1</v>
      </c>
      <c r="G35" s="16">
        <f aca="true" t="shared" si="4" ref="G35:G40">F35*30+E35*45+D35*15</f>
        <v>90</v>
      </c>
      <c r="H35" s="16"/>
    </row>
    <row r="36" spans="1:8" ht="19.5" customHeight="1">
      <c r="A36" s="16">
        <v>102006</v>
      </c>
      <c r="B36" s="23" t="s">
        <v>41</v>
      </c>
      <c r="C36" s="16">
        <f>D36+E36+F36</f>
        <v>2</v>
      </c>
      <c r="D36" s="16">
        <v>2</v>
      </c>
      <c r="E36" s="16">
        <v>0</v>
      </c>
      <c r="F36" s="16">
        <v>0</v>
      </c>
      <c r="G36" s="16">
        <f t="shared" si="4"/>
        <v>30</v>
      </c>
      <c r="H36" s="16"/>
    </row>
    <row r="37" spans="1:8" ht="19.5" customHeight="1">
      <c r="A37" s="16">
        <v>102030</v>
      </c>
      <c r="B37" s="23" t="s">
        <v>42</v>
      </c>
      <c r="C37" s="16">
        <f>D37+E37+F37</f>
        <v>3</v>
      </c>
      <c r="D37" s="16">
        <v>2</v>
      </c>
      <c r="E37" s="16">
        <v>0</v>
      </c>
      <c r="F37" s="16">
        <v>1</v>
      </c>
      <c r="G37" s="16">
        <f t="shared" si="4"/>
        <v>60</v>
      </c>
      <c r="H37" s="16"/>
    </row>
    <row r="38" spans="1:8" ht="19.5" customHeight="1">
      <c r="A38" s="16">
        <v>117003</v>
      </c>
      <c r="B38" s="23" t="s">
        <v>43</v>
      </c>
      <c r="C38" s="16">
        <f>D38+E38+F38</f>
        <v>1</v>
      </c>
      <c r="D38" s="16">
        <v>0</v>
      </c>
      <c r="E38" s="16">
        <v>1</v>
      </c>
      <c r="F38" s="16">
        <v>0</v>
      </c>
      <c r="G38" s="16">
        <f t="shared" si="4"/>
        <v>45</v>
      </c>
      <c r="H38" s="16"/>
    </row>
    <row r="39" spans="1:8" ht="19.5" customHeight="1">
      <c r="A39" s="16">
        <v>120035</v>
      </c>
      <c r="B39" s="23" t="s">
        <v>87</v>
      </c>
      <c r="C39" s="16">
        <f>D39+E39+F39</f>
        <v>2</v>
      </c>
      <c r="D39" s="16">
        <v>1</v>
      </c>
      <c r="E39" s="16">
        <v>0</v>
      </c>
      <c r="F39" s="16">
        <v>1</v>
      </c>
      <c r="G39" s="16">
        <f t="shared" si="4"/>
        <v>45</v>
      </c>
      <c r="H39" s="27" t="s">
        <v>44</v>
      </c>
    </row>
    <row r="40" spans="1:8" ht="19.5" customHeight="1">
      <c r="A40" s="16">
        <v>117047</v>
      </c>
      <c r="B40" s="31" t="s">
        <v>45</v>
      </c>
      <c r="C40" s="32">
        <v>4</v>
      </c>
      <c r="D40" s="32">
        <v>4</v>
      </c>
      <c r="E40" s="32">
        <v>0</v>
      </c>
      <c r="F40" s="32">
        <v>0</v>
      </c>
      <c r="G40" s="32">
        <f t="shared" si="4"/>
        <v>60</v>
      </c>
      <c r="H40" s="27" t="s">
        <v>18</v>
      </c>
    </row>
    <row r="41" spans="1:8" ht="19.5" customHeight="1">
      <c r="A41" s="134" t="s">
        <v>226</v>
      </c>
      <c r="B41" s="134"/>
      <c r="C41" s="134"/>
      <c r="D41" s="32"/>
      <c r="E41" s="32"/>
      <c r="F41" s="32"/>
      <c r="G41" s="32"/>
      <c r="H41" s="32"/>
    </row>
    <row r="42" spans="1:8" ht="19.5" customHeight="1">
      <c r="A42" s="16">
        <v>117031</v>
      </c>
      <c r="B42" s="23" t="s">
        <v>46</v>
      </c>
      <c r="C42" s="16">
        <f>D42+E42+F42</f>
        <v>2</v>
      </c>
      <c r="D42" s="16">
        <v>2</v>
      </c>
      <c r="E42" s="16">
        <v>0</v>
      </c>
      <c r="F42" s="16">
        <v>0</v>
      </c>
      <c r="G42" s="16">
        <f>F42*30+E42*45+D42*15</f>
        <v>30</v>
      </c>
      <c r="H42" s="16"/>
    </row>
    <row r="43" spans="1:8" ht="19.5" customHeight="1">
      <c r="A43" s="16">
        <v>117040</v>
      </c>
      <c r="B43" s="23" t="s">
        <v>59</v>
      </c>
      <c r="C43" s="16">
        <f>D43+E43+F43</f>
        <v>2</v>
      </c>
      <c r="D43" s="16">
        <v>2</v>
      </c>
      <c r="E43" s="16">
        <v>0</v>
      </c>
      <c r="F43" s="16">
        <v>0</v>
      </c>
      <c r="G43" s="16">
        <f>F43*30+E43*45+D43*15</f>
        <v>30</v>
      </c>
      <c r="H43" s="16"/>
    </row>
    <row r="44" spans="1:8" ht="19.5" customHeight="1">
      <c r="A44" s="16">
        <v>117028</v>
      </c>
      <c r="B44" s="23" t="s">
        <v>47</v>
      </c>
      <c r="C44" s="16">
        <f>E44+D44+F44</f>
        <v>2</v>
      </c>
      <c r="D44" s="16">
        <v>2</v>
      </c>
      <c r="E44" s="16">
        <v>0</v>
      </c>
      <c r="F44" s="16">
        <v>0</v>
      </c>
      <c r="G44" s="16">
        <f>D44*15+E44*45+F44*30</f>
        <v>30</v>
      </c>
      <c r="H44" s="16"/>
    </row>
    <row r="45" spans="1:8" ht="19.5" customHeight="1">
      <c r="A45" s="133" t="s">
        <v>48</v>
      </c>
      <c r="B45" s="133"/>
      <c r="C45" s="79">
        <f>SUM(C35:C42)</f>
        <v>19</v>
      </c>
      <c r="D45" s="79">
        <f>SUM(D35:D42)</f>
        <v>15</v>
      </c>
      <c r="E45" s="79">
        <f>SUM(E35:E42)</f>
        <v>1</v>
      </c>
      <c r="F45" s="79">
        <f>SUM(F35:F42)</f>
        <v>3</v>
      </c>
      <c r="G45" s="79">
        <f>SUM(G35:G42)</f>
        <v>360</v>
      </c>
      <c r="H45" s="80"/>
    </row>
    <row r="46" spans="1:8" ht="19.5" customHeight="1">
      <c r="A46" s="16">
        <v>102034</v>
      </c>
      <c r="B46" s="23" t="s">
        <v>49</v>
      </c>
      <c r="C46" s="16">
        <f>D46+E46+F46</f>
        <v>2</v>
      </c>
      <c r="D46" s="16">
        <v>1</v>
      </c>
      <c r="E46" s="16">
        <v>0</v>
      </c>
      <c r="F46" s="16">
        <v>1</v>
      </c>
      <c r="G46" s="16">
        <f>F46*30+E46*45+D46*15</f>
        <v>45</v>
      </c>
      <c r="H46" s="16"/>
    </row>
    <row r="47" spans="1:8" s="60" customFormat="1" ht="19.5" customHeight="1">
      <c r="A47" s="16">
        <v>117029</v>
      </c>
      <c r="B47" s="23" t="s">
        <v>160</v>
      </c>
      <c r="C47" s="16">
        <f aca="true" t="shared" si="5" ref="C47:C55">D47+E47+F47</f>
        <v>2</v>
      </c>
      <c r="D47" s="16">
        <v>2</v>
      </c>
      <c r="E47" s="16">
        <v>0</v>
      </c>
      <c r="F47" s="16">
        <v>0</v>
      </c>
      <c r="G47" s="16">
        <f aca="true" t="shared" si="6" ref="G47:G55">F47*30+E47*45+D47*15</f>
        <v>30</v>
      </c>
      <c r="H47" s="16" t="s">
        <v>18</v>
      </c>
    </row>
    <row r="48" spans="1:8" ht="19.5" customHeight="1">
      <c r="A48" s="16">
        <v>102031</v>
      </c>
      <c r="B48" s="23" t="s">
        <v>50</v>
      </c>
      <c r="C48" s="16">
        <f t="shared" si="5"/>
        <v>3</v>
      </c>
      <c r="D48" s="16">
        <v>2</v>
      </c>
      <c r="E48" s="16">
        <v>0</v>
      </c>
      <c r="F48" s="16">
        <v>1</v>
      </c>
      <c r="G48" s="16">
        <f t="shared" si="6"/>
        <v>60</v>
      </c>
      <c r="H48" s="16"/>
    </row>
    <row r="49" spans="1:8" ht="19.5" customHeight="1">
      <c r="A49" s="16">
        <v>117056</v>
      </c>
      <c r="B49" s="23" t="s">
        <v>51</v>
      </c>
      <c r="C49" s="16">
        <f t="shared" si="5"/>
        <v>1</v>
      </c>
      <c r="D49" s="16">
        <v>0</v>
      </c>
      <c r="E49" s="16">
        <v>1</v>
      </c>
      <c r="F49" s="16">
        <v>0</v>
      </c>
      <c r="G49" s="16">
        <f t="shared" si="6"/>
        <v>45</v>
      </c>
      <c r="H49" s="16"/>
    </row>
    <row r="50" spans="1:8" s="61" customFormat="1" ht="19.5" customHeight="1">
      <c r="A50" s="16">
        <v>117045</v>
      </c>
      <c r="B50" s="23" t="s">
        <v>234</v>
      </c>
      <c r="C50" s="16">
        <f t="shared" si="5"/>
        <v>2</v>
      </c>
      <c r="D50" s="16">
        <v>2</v>
      </c>
      <c r="E50" s="16">
        <v>0</v>
      </c>
      <c r="F50" s="16">
        <v>0</v>
      </c>
      <c r="G50" s="16">
        <f t="shared" si="6"/>
        <v>30</v>
      </c>
      <c r="H50" s="16"/>
    </row>
    <row r="51" spans="1:8" ht="19.5" customHeight="1">
      <c r="A51" s="16">
        <v>117060</v>
      </c>
      <c r="B51" s="23" t="s">
        <v>185</v>
      </c>
      <c r="C51" s="16">
        <f t="shared" si="5"/>
        <v>1</v>
      </c>
      <c r="D51" s="16">
        <v>0</v>
      </c>
      <c r="E51" s="16">
        <v>1</v>
      </c>
      <c r="F51" s="16">
        <v>0</v>
      </c>
      <c r="G51" s="16">
        <f t="shared" si="6"/>
        <v>45</v>
      </c>
      <c r="H51" s="16" t="s">
        <v>18</v>
      </c>
    </row>
    <row r="52" spans="1:8" ht="19.5" customHeight="1">
      <c r="A52" s="16">
        <v>117058</v>
      </c>
      <c r="B52" s="23" t="s">
        <v>233</v>
      </c>
      <c r="C52" s="16">
        <f t="shared" si="5"/>
        <v>1</v>
      </c>
      <c r="D52" s="16">
        <v>0</v>
      </c>
      <c r="E52" s="16">
        <v>1</v>
      </c>
      <c r="F52" s="16">
        <v>0</v>
      </c>
      <c r="G52" s="16">
        <f t="shared" si="6"/>
        <v>45</v>
      </c>
      <c r="H52" s="16" t="s">
        <v>54</v>
      </c>
    </row>
    <row r="53" spans="1:8" ht="19.5" customHeight="1">
      <c r="A53" s="134" t="s">
        <v>237</v>
      </c>
      <c r="B53" s="134"/>
      <c r="C53" s="134"/>
      <c r="D53" s="16"/>
      <c r="E53" s="16"/>
      <c r="F53" s="16"/>
      <c r="G53" s="16"/>
      <c r="H53" s="16"/>
    </row>
    <row r="54" spans="1:8" ht="19.5" customHeight="1">
      <c r="A54" s="16">
        <v>117024</v>
      </c>
      <c r="B54" s="23" t="s">
        <v>149</v>
      </c>
      <c r="C54" s="16">
        <f t="shared" si="5"/>
        <v>2</v>
      </c>
      <c r="D54" s="16">
        <v>2</v>
      </c>
      <c r="E54" s="16">
        <v>0</v>
      </c>
      <c r="F54" s="16">
        <v>0</v>
      </c>
      <c r="G54" s="16">
        <f t="shared" si="6"/>
        <v>30</v>
      </c>
      <c r="H54" s="16"/>
    </row>
    <row r="55" spans="1:8" s="61" customFormat="1" ht="19.5" customHeight="1">
      <c r="A55" s="16">
        <v>117049</v>
      </c>
      <c r="B55" s="23" t="s">
        <v>186</v>
      </c>
      <c r="C55" s="16">
        <f t="shared" si="5"/>
        <v>2</v>
      </c>
      <c r="D55" s="16">
        <v>2</v>
      </c>
      <c r="E55" s="16">
        <v>0</v>
      </c>
      <c r="F55" s="16">
        <v>0</v>
      </c>
      <c r="G55" s="16">
        <f t="shared" si="6"/>
        <v>30</v>
      </c>
      <c r="H55" s="16"/>
    </row>
    <row r="56" spans="1:8" s="61" customFormat="1" ht="19.5" customHeight="1">
      <c r="A56" s="16">
        <v>117042</v>
      </c>
      <c r="B56" s="23" t="s">
        <v>60</v>
      </c>
      <c r="C56" s="16">
        <f>D56+E56+F56</f>
        <v>2</v>
      </c>
      <c r="D56" s="16">
        <v>2</v>
      </c>
      <c r="E56" s="16">
        <v>0</v>
      </c>
      <c r="F56" s="16">
        <v>0</v>
      </c>
      <c r="G56" s="16">
        <f>F56*30+E56*45+D56*15</f>
        <v>30</v>
      </c>
      <c r="H56" s="16"/>
    </row>
    <row r="57" spans="1:8" ht="19.5" customHeight="1">
      <c r="A57" s="133" t="s">
        <v>55</v>
      </c>
      <c r="B57" s="133"/>
      <c r="C57" s="79">
        <f>SUM(C46:C55)</f>
        <v>16</v>
      </c>
      <c r="D57" s="79">
        <f>SUM(D46:D55)</f>
        <v>11</v>
      </c>
      <c r="E57" s="79">
        <f>SUM(E46:E55)</f>
        <v>3</v>
      </c>
      <c r="F57" s="79">
        <f>SUM(F46:F55)</f>
        <v>2</v>
      </c>
      <c r="G57" s="79">
        <f>SUM(G46:G55)</f>
        <v>360</v>
      </c>
      <c r="H57" s="80"/>
    </row>
    <row r="58" spans="1:8" s="61" customFormat="1" ht="19.5" customHeight="1">
      <c r="A58" s="16">
        <v>102033</v>
      </c>
      <c r="B58" s="23" t="s">
        <v>187</v>
      </c>
      <c r="C58" s="16">
        <f>D58+E58+F58</f>
        <v>2</v>
      </c>
      <c r="D58" s="16">
        <v>2</v>
      </c>
      <c r="E58" s="16">
        <v>0</v>
      </c>
      <c r="F58" s="16">
        <v>0</v>
      </c>
      <c r="G58" s="16">
        <f>F58*30+E58*45+D58*15</f>
        <v>30</v>
      </c>
      <c r="H58" s="16"/>
    </row>
    <row r="59" spans="1:8" ht="19.5" customHeight="1">
      <c r="A59" s="16">
        <v>102032</v>
      </c>
      <c r="B59" s="23" t="s">
        <v>107</v>
      </c>
      <c r="C59" s="16">
        <f>D59+E59+F59</f>
        <v>3</v>
      </c>
      <c r="D59" s="16">
        <v>2</v>
      </c>
      <c r="E59" s="16">
        <v>0</v>
      </c>
      <c r="F59" s="16">
        <v>1</v>
      </c>
      <c r="G59" s="16">
        <f>D59*15+E59*45+F59*30</f>
        <v>60</v>
      </c>
      <c r="H59" s="16"/>
    </row>
    <row r="60" spans="1:8" ht="19.5" customHeight="1">
      <c r="A60" s="16">
        <v>117030</v>
      </c>
      <c r="B60" s="23" t="s">
        <v>169</v>
      </c>
      <c r="C60" s="16">
        <v>2</v>
      </c>
      <c r="D60" s="16">
        <v>2</v>
      </c>
      <c r="E60" s="16">
        <v>0</v>
      </c>
      <c r="F60" s="16">
        <v>0</v>
      </c>
      <c r="G60" s="16">
        <f>F60*30+E60*45+D60*15</f>
        <v>30</v>
      </c>
      <c r="H60" s="16" t="s">
        <v>18</v>
      </c>
    </row>
    <row r="61" spans="1:8" ht="19.5" customHeight="1">
      <c r="A61" s="16">
        <v>120037</v>
      </c>
      <c r="B61" s="23" t="s">
        <v>152</v>
      </c>
      <c r="C61" s="16">
        <f>D61+E61+F61</f>
        <v>2</v>
      </c>
      <c r="D61" s="16">
        <v>1</v>
      </c>
      <c r="E61" s="16">
        <v>0</v>
      </c>
      <c r="F61" s="16">
        <v>1</v>
      </c>
      <c r="G61" s="16">
        <f>F61*30+E61*45+D61*15</f>
        <v>45</v>
      </c>
      <c r="H61" s="16"/>
    </row>
    <row r="62" spans="1:8" ht="19.5" customHeight="1">
      <c r="A62" s="16">
        <v>120022</v>
      </c>
      <c r="B62" s="23" t="s">
        <v>214</v>
      </c>
      <c r="C62" s="16">
        <f>E62+D62+F62</f>
        <v>2</v>
      </c>
      <c r="D62" s="16">
        <v>2</v>
      </c>
      <c r="E62" s="16">
        <v>0</v>
      </c>
      <c r="F62" s="16">
        <v>0</v>
      </c>
      <c r="G62" s="16">
        <f>D62*15+E62*45+F62*30</f>
        <v>30</v>
      </c>
      <c r="H62" s="16"/>
    </row>
    <row r="63" spans="1:8" ht="19.5" customHeight="1">
      <c r="A63" s="16">
        <v>120024</v>
      </c>
      <c r="B63" s="23" t="s">
        <v>150</v>
      </c>
      <c r="C63" s="16">
        <f>D63+E63+F63</f>
        <v>3</v>
      </c>
      <c r="D63" s="16">
        <v>3</v>
      </c>
      <c r="E63" s="16">
        <v>0</v>
      </c>
      <c r="F63" s="16">
        <v>0</v>
      </c>
      <c r="G63" s="16">
        <f>F63*30+E63*45+D63*15</f>
        <v>45</v>
      </c>
      <c r="H63" s="16"/>
    </row>
    <row r="64" spans="1:8" ht="19.5" customHeight="1">
      <c r="A64" s="16">
        <v>120026</v>
      </c>
      <c r="B64" s="23" t="s">
        <v>188</v>
      </c>
      <c r="C64" s="16">
        <f>D64+E64+F64</f>
        <v>2</v>
      </c>
      <c r="D64" s="16">
        <v>2</v>
      </c>
      <c r="E64" s="16">
        <v>0</v>
      </c>
      <c r="F64" s="16">
        <v>0</v>
      </c>
      <c r="G64" s="16">
        <f>F64*30+E64*45+D64*15</f>
        <v>30</v>
      </c>
      <c r="H64" s="16"/>
    </row>
    <row r="65" spans="1:8" ht="19.5" customHeight="1">
      <c r="A65" s="16">
        <v>117027</v>
      </c>
      <c r="B65" s="23" t="s">
        <v>189</v>
      </c>
      <c r="C65" s="16">
        <v>1</v>
      </c>
      <c r="D65" s="16">
        <v>0</v>
      </c>
      <c r="E65" s="16">
        <v>0</v>
      </c>
      <c r="F65" s="16">
        <v>1</v>
      </c>
      <c r="G65" s="16">
        <f>F65*30+E65*45+D65*15</f>
        <v>30</v>
      </c>
      <c r="H65" s="16"/>
    </row>
    <row r="66" spans="1:8" ht="19.5" customHeight="1">
      <c r="A66" s="134" t="s">
        <v>228</v>
      </c>
      <c r="B66" s="134"/>
      <c r="C66" s="134"/>
      <c r="D66" s="16"/>
      <c r="E66" s="16"/>
      <c r="F66" s="16"/>
      <c r="G66" s="16"/>
      <c r="H66" s="16"/>
    </row>
    <row r="67" spans="1:8" ht="19.5" customHeight="1">
      <c r="A67" s="16">
        <v>120018</v>
      </c>
      <c r="B67" s="23" t="s">
        <v>190</v>
      </c>
      <c r="C67" s="16">
        <f>D67+E67+F67</f>
        <v>2</v>
      </c>
      <c r="D67" s="16">
        <v>2</v>
      </c>
      <c r="E67" s="16">
        <v>0</v>
      </c>
      <c r="F67" s="16">
        <v>0</v>
      </c>
      <c r="G67" s="16">
        <f>F67*30+E67*45+D67*15</f>
        <v>30</v>
      </c>
      <c r="H67" s="16"/>
    </row>
    <row r="68" spans="1:8" ht="19.5" customHeight="1">
      <c r="A68" s="16">
        <v>120021</v>
      </c>
      <c r="B68" s="23" t="s">
        <v>235</v>
      </c>
      <c r="C68" s="16">
        <f>D68+E68+F68</f>
        <v>2</v>
      </c>
      <c r="D68" s="16">
        <v>2</v>
      </c>
      <c r="E68" s="16">
        <v>0</v>
      </c>
      <c r="F68" s="16">
        <v>0</v>
      </c>
      <c r="G68" s="16">
        <f>F68*30+E68*45+D68*15</f>
        <v>30</v>
      </c>
      <c r="H68" s="16"/>
    </row>
    <row r="69" spans="1:8" ht="19.5" customHeight="1">
      <c r="A69" s="16">
        <v>120011</v>
      </c>
      <c r="B69" s="23" t="s">
        <v>191</v>
      </c>
      <c r="C69" s="16">
        <f>E69+D69+F69</f>
        <v>2</v>
      </c>
      <c r="D69" s="16">
        <v>2</v>
      </c>
      <c r="E69" s="16">
        <v>0</v>
      </c>
      <c r="F69" s="16">
        <v>0</v>
      </c>
      <c r="G69" s="16">
        <f>D69*15+E69*45+F69*30</f>
        <v>30</v>
      </c>
      <c r="H69" s="16"/>
    </row>
    <row r="70" spans="1:8" ht="19.5" customHeight="1">
      <c r="A70" s="16">
        <v>120019</v>
      </c>
      <c r="B70" s="23" t="s">
        <v>158</v>
      </c>
      <c r="C70" s="16">
        <v>2</v>
      </c>
      <c r="D70" s="16">
        <v>2</v>
      </c>
      <c r="E70" s="16">
        <v>0</v>
      </c>
      <c r="F70" s="16">
        <v>0</v>
      </c>
      <c r="G70" s="16">
        <f>D70*15+E70*45+F70*30</f>
        <v>30</v>
      </c>
      <c r="H70" s="16" t="s">
        <v>18</v>
      </c>
    </row>
    <row r="71" spans="1:8" ht="19.5" customHeight="1">
      <c r="A71" s="133" t="s">
        <v>61</v>
      </c>
      <c r="B71" s="133"/>
      <c r="C71" s="79">
        <f>SUM(C58:C68)</f>
        <v>21</v>
      </c>
      <c r="D71" s="79">
        <f>SUM(D58:D68)</f>
        <v>18</v>
      </c>
      <c r="E71" s="79">
        <f>SUM(E58:E68)</f>
        <v>0</v>
      </c>
      <c r="F71" s="79">
        <f>SUM(F58:F68)</f>
        <v>3</v>
      </c>
      <c r="G71" s="79">
        <f>SUM(G58:G68)</f>
        <v>360</v>
      </c>
      <c r="H71" s="80"/>
    </row>
    <row r="72" spans="1:8" ht="19.5" customHeight="1">
      <c r="A72" s="16">
        <v>102001</v>
      </c>
      <c r="B72" s="49" t="s">
        <v>224</v>
      </c>
      <c r="C72" s="16">
        <f>D72+E72+F72</f>
        <v>3</v>
      </c>
      <c r="D72" s="16">
        <v>3</v>
      </c>
      <c r="E72" s="16">
        <v>0</v>
      </c>
      <c r="F72" s="16">
        <v>0</v>
      </c>
      <c r="G72" s="16">
        <f aca="true" t="shared" si="7" ref="G72:G83">F72*30+E72*45+D72*15</f>
        <v>45</v>
      </c>
      <c r="H72" s="16"/>
    </row>
    <row r="73" spans="1:8" ht="19.5" customHeight="1">
      <c r="A73" s="16">
        <v>120012</v>
      </c>
      <c r="B73" s="23" t="s">
        <v>192</v>
      </c>
      <c r="C73" s="16">
        <f aca="true" t="shared" si="8" ref="C73:C83">D73+E73+F73</f>
        <v>2</v>
      </c>
      <c r="D73" s="16">
        <v>1</v>
      </c>
      <c r="E73" s="16">
        <v>0</v>
      </c>
      <c r="F73" s="16">
        <v>1</v>
      </c>
      <c r="G73" s="16">
        <f t="shared" si="7"/>
        <v>45</v>
      </c>
      <c r="H73" s="16"/>
    </row>
    <row r="74" spans="1:8" ht="19.5" customHeight="1">
      <c r="A74" s="16">
        <v>120020</v>
      </c>
      <c r="B74" s="23" t="s">
        <v>193</v>
      </c>
      <c r="C74" s="16">
        <f t="shared" si="8"/>
        <v>2</v>
      </c>
      <c r="D74" s="16">
        <v>2</v>
      </c>
      <c r="E74" s="16">
        <v>0</v>
      </c>
      <c r="F74" s="16">
        <v>0</v>
      </c>
      <c r="G74" s="16">
        <f t="shared" si="7"/>
        <v>30</v>
      </c>
      <c r="H74" s="16"/>
    </row>
    <row r="75" spans="1:8" ht="19.5" customHeight="1">
      <c r="A75" s="16">
        <v>120004</v>
      </c>
      <c r="B75" s="23" t="s">
        <v>165</v>
      </c>
      <c r="C75" s="16">
        <f t="shared" si="8"/>
        <v>1</v>
      </c>
      <c r="D75" s="16">
        <v>0</v>
      </c>
      <c r="E75" s="16">
        <v>1</v>
      </c>
      <c r="F75" s="16">
        <v>0</v>
      </c>
      <c r="G75" s="16">
        <f t="shared" si="7"/>
        <v>45</v>
      </c>
      <c r="H75" s="16"/>
    </row>
    <row r="76" spans="1:8" ht="19.5" customHeight="1">
      <c r="A76" s="16">
        <v>120027</v>
      </c>
      <c r="B76" s="23" t="s">
        <v>194</v>
      </c>
      <c r="C76" s="16">
        <f t="shared" si="8"/>
        <v>2</v>
      </c>
      <c r="D76" s="16">
        <v>1</v>
      </c>
      <c r="E76" s="16">
        <v>0</v>
      </c>
      <c r="F76" s="16">
        <v>1</v>
      </c>
      <c r="G76" s="16">
        <f t="shared" si="7"/>
        <v>45</v>
      </c>
      <c r="H76" s="16"/>
    </row>
    <row r="77" spans="1:8" s="62" customFormat="1" ht="19.5" customHeight="1">
      <c r="A77" s="16">
        <v>120003</v>
      </c>
      <c r="B77" s="23" t="s">
        <v>155</v>
      </c>
      <c r="C77" s="16">
        <f t="shared" si="8"/>
        <v>1</v>
      </c>
      <c r="D77" s="16">
        <v>0</v>
      </c>
      <c r="E77" s="16">
        <v>1</v>
      </c>
      <c r="F77" s="16">
        <v>0</v>
      </c>
      <c r="G77" s="16">
        <f t="shared" si="7"/>
        <v>45</v>
      </c>
      <c r="H77" s="16"/>
    </row>
    <row r="78" spans="1:8" ht="19.5" customHeight="1">
      <c r="A78" s="16">
        <v>120006</v>
      </c>
      <c r="B78" s="23" t="s">
        <v>195</v>
      </c>
      <c r="C78" s="16">
        <f>D78+E78+F78</f>
        <v>2</v>
      </c>
      <c r="D78" s="16">
        <v>2</v>
      </c>
      <c r="E78" s="16">
        <v>0</v>
      </c>
      <c r="F78" s="16">
        <v>0</v>
      </c>
      <c r="G78" s="16">
        <f>F78*30+E78*45+D78*15</f>
        <v>30</v>
      </c>
      <c r="H78" s="16"/>
    </row>
    <row r="79" spans="1:8" s="62" customFormat="1" ht="19.5" customHeight="1">
      <c r="A79" s="16">
        <v>117062</v>
      </c>
      <c r="B79" s="23" t="s">
        <v>57</v>
      </c>
      <c r="C79" s="16">
        <f t="shared" si="8"/>
        <v>1</v>
      </c>
      <c r="D79" s="16">
        <v>0</v>
      </c>
      <c r="E79" s="16">
        <v>1</v>
      </c>
      <c r="F79" s="16">
        <v>0</v>
      </c>
      <c r="G79" s="16">
        <f t="shared" si="7"/>
        <v>45</v>
      </c>
      <c r="H79" s="16"/>
    </row>
    <row r="80" spans="1:8" s="62" customFormat="1" ht="19.5" customHeight="1">
      <c r="A80" s="134" t="s">
        <v>226</v>
      </c>
      <c r="B80" s="134"/>
      <c r="C80" s="134"/>
      <c r="D80" s="16"/>
      <c r="E80" s="16"/>
      <c r="F80" s="16"/>
      <c r="G80" s="16"/>
      <c r="H80" s="16"/>
    </row>
    <row r="81" spans="1:8" s="62" customFormat="1" ht="19.5" customHeight="1">
      <c r="A81" s="16">
        <v>120013</v>
      </c>
      <c r="B81" s="23" t="s">
        <v>171</v>
      </c>
      <c r="C81" s="16">
        <f t="shared" si="8"/>
        <v>2</v>
      </c>
      <c r="D81" s="16">
        <v>2</v>
      </c>
      <c r="E81" s="16">
        <v>0</v>
      </c>
      <c r="F81" s="16">
        <v>0</v>
      </c>
      <c r="G81" s="16">
        <f t="shared" si="7"/>
        <v>30</v>
      </c>
      <c r="H81" s="16"/>
    </row>
    <row r="82" spans="1:8" s="62" customFormat="1" ht="19.5" customHeight="1">
      <c r="A82" s="16">
        <v>120031</v>
      </c>
      <c r="B82" s="23" t="s">
        <v>196</v>
      </c>
      <c r="C82" s="16">
        <f t="shared" si="8"/>
        <v>2</v>
      </c>
      <c r="D82" s="16">
        <v>2</v>
      </c>
      <c r="E82" s="16">
        <v>0</v>
      </c>
      <c r="F82" s="16">
        <v>0</v>
      </c>
      <c r="G82" s="16">
        <f t="shared" si="7"/>
        <v>30</v>
      </c>
      <c r="H82" s="16"/>
    </row>
    <row r="83" spans="1:8" s="62" customFormat="1" ht="19.5" customHeight="1">
      <c r="A83" s="16">
        <v>120025</v>
      </c>
      <c r="B83" s="23" t="s">
        <v>197</v>
      </c>
      <c r="C83" s="16">
        <f t="shared" si="8"/>
        <v>2</v>
      </c>
      <c r="D83" s="16">
        <v>2</v>
      </c>
      <c r="E83" s="16">
        <v>0</v>
      </c>
      <c r="F83" s="16">
        <v>0</v>
      </c>
      <c r="G83" s="16">
        <f t="shared" si="7"/>
        <v>30</v>
      </c>
      <c r="H83" s="16"/>
    </row>
    <row r="84" spans="1:8" ht="19.5" customHeight="1">
      <c r="A84" s="133" t="s">
        <v>70</v>
      </c>
      <c r="B84" s="133"/>
      <c r="C84" s="79">
        <f>SUM(C72:C81)</f>
        <v>16</v>
      </c>
      <c r="D84" s="79">
        <f>SUM(D72:D81)</f>
        <v>11</v>
      </c>
      <c r="E84" s="79">
        <f>SUM(E72:E81)</f>
        <v>3</v>
      </c>
      <c r="F84" s="79">
        <f>SUM(F72:F81)</f>
        <v>2</v>
      </c>
      <c r="G84" s="79">
        <f>SUM(G72:G81)</f>
        <v>360</v>
      </c>
      <c r="H84" s="80"/>
    </row>
    <row r="85" spans="1:8" ht="19.5" customHeight="1">
      <c r="A85" s="16">
        <v>120032</v>
      </c>
      <c r="B85" s="23" t="s">
        <v>198</v>
      </c>
      <c r="C85" s="16">
        <f>D85+E85+F85</f>
        <v>1</v>
      </c>
      <c r="D85" s="16">
        <v>0</v>
      </c>
      <c r="E85" s="16">
        <v>1</v>
      </c>
      <c r="F85" s="16">
        <v>0</v>
      </c>
      <c r="G85" s="16">
        <f>F85*30+E85*45+D85*15</f>
        <v>45</v>
      </c>
      <c r="H85" s="16"/>
    </row>
    <row r="86" spans="1:8" ht="19.5" customHeight="1">
      <c r="A86" s="16">
        <v>120034</v>
      </c>
      <c r="B86" s="23" t="s">
        <v>199</v>
      </c>
      <c r="C86" s="16">
        <f>D86+E86+F86</f>
        <v>1</v>
      </c>
      <c r="D86" s="16">
        <v>0</v>
      </c>
      <c r="E86" s="16">
        <v>1</v>
      </c>
      <c r="F86" s="16">
        <v>0</v>
      </c>
      <c r="G86" s="16">
        <f>F86*30+E86*45+D86*15</f>
        <v>45</v>
      </c>
      <c r="H86" s="16"/>
    </row>
    <row r="87" spans="1:8" ht="19.5" customHeight="1">
      <c r="A87" s="16">
        <v>120009</v>
      </c>
      <c r="B87" s="23" t="s">
        <v>200</v>
      </c>
      <c r="C87" s="16">
        <f aca="true" t="shared" si="9" ref="C87:C103">D87+E87+F87</f>
        <v>2</v>
      </c>
      <c r="D87" s="16">
        <v>2</v>
      </c>
      <c r="E87" s="16">
        <v>0</v>
      </c>
      <c r="F87" s="16">
        <v>0</v>
      </c>
      <c r="G87" s="16">
        <f aca="true" t="shared" si="10" ref="G87:G103">F87*30+E87*45+D87*15</f>
        <v>30</v>
      </c>
      <c r="H87" s="16"/>
    </row>
    <row r="88" spans="1:8" ht="19.5" customHeight="1">
      <c r="A88" s="16">
        <v>120007</v>
      </c>
      <c r="B88" s="23" t="s">
        <v>201</v>
      </c>
      <c r="C88" s="16">
        <f t="shared" si="9"/>
        <v>2</v>
      </c>
      <c r="D88" s="16">
        <v>2</v>
      </c>
      <c r="E88" s="16">
        <v>0</v>
      </c>
      <c r="F88" s="16">
        <v>0</v>
      </c>
      <c r="G88" s="16">
        <f t="shared" si="10"/>
        <v>30</v>
      </c>
      <c r="H88" s="16"/>
    </row>
    <row r="89" spans="1:8" ht="19.5" customHeight="1">
      <c r="A89" s="16">
        <v>120008</v>
      </c>
      <c r="B89" s="23" t="s">
        <v>202</v>
      </c>
      <c r="C89" s="16">
        <f t="shared" si="9"/>
        <v>2</v>
      </c>
      <c r="D89" s="16">
        <v>2</v>
      </c>
      <c r="E89" s="16">
        <v>0</v>
      </c>
      <c r="F89" s="16">
        <v>0</v>
      </c>
      <c r="G89" s="16">
        <f t="shared" si="10"/>
        <v>30</v>
      </c>
      <c r="H89" s="16"/>
    </row>
    <row r="90" spans="1:8" ht="19.5" customHeight="1">
      <c r="A90" s="134" t="s">
        <v>236</v>
      </c>
      <c r="B90" s="134"/>
      <c r="C90" s="134"/>
      <c r="D90" s="16"/>
      <c r="E90" s="16"/>
      <c r="F90" s="16"/>
      <c r="G90" s="16"/>
      <c r="H90" s="16"/>
    </row>
    <row r="91" spans="1:8" ht="19.5" customHeight="1">
      <c r="A91" s="16">
        <v>120005</v>
      </c>
      <c r="B91" s="23" t="s">
        <v>203</v>
      </c>
      <c r="C91" s="16">
        <f t="shared" si="9"/>
        <v>2</v>
      </c>
      <c r="D91" s="16">
        <v>2</v>
      </c>
      <c r="E91" s="16">
        <v>0</v>
      </c>
      <c r="F91" s="16">
        <v>0</v>
      </c>
      <c r="G91" s="16">
        <f t="shared" si="10"/>
        <v>30</v>
      </c>
      <c r="H91" s="16"/>
    </row>
    <row r="92" spans="1:8" ht="19.5" customHeight="1">
      <c r="A92" s="16">
        <v>120010</v>
      </c>
      <c r="B92" s="23" t="s">
        <v>204</v>
      </c>
      <c r="C92" s="16">
        <f t="shared" si="9"/>
        <v>2</v>
      </c>
      <c r="D92" s="16">
        <v>2</v>
      </c>
      <c r="E92" s="16">
        <v>0</v>
      </c>
      <c r="F92" s="16">
        <v>0</v>
      </c>
      <c r="G92" s="16">
        <f t="shared" si="10"/>
        <v>30</v>
      </c>
      <c r="H92" s="16"/>
    </row>
    <row r="93" spans="1:8" ht="19.5" customHeight="1">
      <c r="A93" s="16">
        <v>120014</v>
      </c>
      <c r="B93" s="23" t="s">
        <v>205</v>
      </c>
      <c r="C93" s="16">
        <f t="shared" si="9"/>
        <v>2</v>
      </c>
      <c r="D93" s="16">
        <v>2</v>
      </c>
      <c r="E93" s="16">
        <v>0</v>
      </c>
      <c r="F93" s="16">
        <v>0</v>
      </c>
      <c r="G93" s="16">
        <f t="shared" si="10"/>
        <v>30</v>
      </c>
      <c r="H93" s="16"/>
    </row>
    <row r="94" spans="1:8" ht="19.5" customHeight="1">
      <c r="A94" s="16">
        <v>120015</v>
      </c>
      <c r="B94" s="23" t="s">
        <v>206</v>
      </c>
      <c r="C94" s="16">
        <f t="shared" si="9"/>
        <v>2</v>
      </c>
      <c r="D94" s="16">
        <v>2</v>
      </c>
      <c r="E94" s="16">
        <v>0</v>
      </c>
      <c r="F94" s="16">
        <v>0</v>
      </c>
      <c r="G94" s="16">
        <f t="shared" si="10"/>
        <v>30</v>
      </c>
      <c r="H94" s="16"/>
    </row>
    <row r="95" spans="1:8" ht="19.5" customHeight="1">
      <c r="A95" s="16">
        <v>120016</v>
      </c>
      <c r="B95" s="23" t="s">
        <v>207</v>
      </c>
      <c r="C95" s="16">
        <f t="shared" si="9"/>
        <v>2</v>
      </c>
      <c r="D95" s="16">
        <v>2</v>
      </c>
      <c r="E95" s="16">
        <v>0</v>
      </c>
      <c r="F95" s="16">
        <v>0</v>
      </c>
      <c r="G95" s="16">
        <f t="shared" si="10"/>
        <v>30</v>
      </c>
      <c r="H95" s="16"/>
    </row>
    <row r="96" spans="1:8" ht="19.5" customHeight="1">
      <c r="A96" s="16">
        <v>120017</v>
      </c>
      <c r="B96" s="23" t="s">
        <v>208</v>
      </c>
      <c r="C96" s="16">
        <f t="shared" si="9"/>
        <v>2</v>
      </c>
      <c r="D96" s="16">
        <v>2</v>
      </c>
      <c r="E96" s="16">
        <v>0</v>
      </c>
      <c r="F96" s="16">
        <v>0</v>
      </c>
      <c r="G96" s="16">
        <f t="shared" si="10"/>
        <v>30</v>
      </c>
      <c r="H96" s="16"/>
    </row>
    <row r="97" spans="1:8" ht="19.5" customHeight="1">
      <c r="A97" s="16">
        <v>117039</v>
      </c>
      <c r="B97" s="23" t="s">
        <v>82</v>
      </c>
      <c r="C97" s="16">
        <f t="shared" si="9"/>
        <v>2</v>
      </c>
      <c r="D97" s="16">
        <v>2</v>
      </c>
      <c r="E97" s="16">
        <v>0</v>
      </c>
      <c r="F97" s="16">
        <v>0</v>
      </c>
      <c r="G97" s="16">
        <f t="shared" si="10"/>
        <v>30</v>
      </c>
      <c r="H97" s="16"/>
    </row>
    <row r="98" spans="1:8" ht="19.5" customHeight="1">
      <c r="A98" s="16">
        <v>120028</v>
      </c>
      <c r="B98" s="23" t="s">
        <v>209</v>
      </c>
      <c r="C98" s="16">
        <f t="shared" si="9"/>
        <v>2</v>
      </c>
      <c r="D98" s="16">
        <v>2</v>
      </c>
      <c r="E98" s="16">
        <v>0</v>
      </c>
      <c r="F98" s="16">
        <v>0</v>
      </c>
      <c r="G98" s="16">
        <f t="shared" si="10"/>
        <v>30</v>
      </c>
      <c r="H98" s="16"/>
    </row>
    <row r="99" spans="1:8" ht="19.5" customHeight="1">
      <c r="A99" s="16">
        <v>117043</v>
      </c>
      <c r="B99" s="23" t="s">
        <v>210</v>
      </c>
      <c r="C99" s="16">
        <f t="shared" si="9"/>
        <v>2</v>
      </c>
      <c r="D99" s="16">
        <v>2</v>
      </c>
      <c r="E99" s="16">
        <v>0</v>
      </c>
      <c r="F99" s="16">
        <v>0</v>
      </c>
      <c r="G99" s="16">
        <f t="shared" si="10"/>
        <v>30</v>
      </c>
      <c r="H99" s="16"/>
    </row>
    <row r="100" spans="1:8" ht="19.5" customHeight="1">
      <c r="A100" s="16">
        <v>120029</v>
      </c>
      <c r="B100" s="23" t="s">
        <v>168</v>
      </c>
      <c r="C100" s="16">
        <f t="shared" si="9"/>
        <v>2</v>
      </c>
      <c r="D100" s="16">
        <v>2</v>
      </c>
      <c r="E100" s="16">
        <v>0</v>
      </c>
      <c r="F100" s="16">
        <v>0</v>
      </c>
      <c r="G100" s="16">
        <f t="shared" si="10"/>
        <v>30</v>
      </c>
      <c r="H100" s="16"/>
    </row>
    <row r="101" spans="1:8" ht="19.5" customHeight="1">
      <c r="A101" s="16">
        <v>120030</v>
      </c>
      <c r="B101" s="23" t="s">
        <v>211</v>
      </c>
      <c r="C101" s="16">
        <f t="shared" si="9"/>
        <v>2</v>
      </c>
      <c r="D101" s="16">
        <v>2</v>
      </c>
      <c r="E101" s="16">
        <v>0</v>
      </c>
      <c r="F101" s="16">
        <v>0</v>
      </c>
      <c r="G101" s="16">
        <f t="shared" si="10"/>
        <v>30</v>
      </c>
      <c r="H101" s="16"/>
    </row>
    <row r="102" spans="1:8" ht="19.5" customHeight="1">
      <c r="A102" s="16">
        <v>117048</v>
      </c>
      <c r="B102" s="23" t="s">
        <v>182</v>
      </c>
      <c r="C102" s="16">
        <f t="shared" si="9"/>
        <v>2</v>
      </c>
      <c r="D102" s="16">
        <v>2</v>
      </c>
      <c r="E102" s="16">
        <v>0</v>
      </c>
      <c r="F102" s="16">
        <v>0</v>
      </c>
      <c r="G102" s="16">
        <f t="shared" si="10"/>
        <v>30</v>
      </c>
      <c r="H102" s="16"/>
    </row>
    <row r="103" spans="1:8" ht="19.5" customHeight="1">
      <c r="A103" s="16">
        <v>120036</v>
      </c>
      <c r="B103" s="23" t="s">
        <v>212</v>
      </c>
      <c r="C103" s="16">
        <f t="shared" si="9"/>
        <v>2</v>
      </c>
      <c r="D103" s="16">
        <v>2</v>
      </c>
      <c r="E103" s="16">
        <v>0</v>
      </c>
      <c r="F103" s="16">
        <v>0</v>
      </c>
      <c r="G103" s="16">
        <f t="shared" si="10"/>
        <v>30</v>
      </c>
      <c r="H103" s="16"/>
    </row>
    <row r="104" spans="1:8" ht="19.5" customHeight="1">
      <c r="A104" s="133" t="s">
        <v>83</v>
      </c>
      <c r="B104" s="133"/>
      <c r="C104" s="79">
        <f>SUM(C85:C95)</f>
        <v>18</v>
      </c>
      <c r="D104" s="79">
        <f>SUM(D85:D95)</f>
        <v>16</v>
      </c>
      <c r="E104" s="79">
        <f>SUM(E85:E95)</f>
        <v>2</v>
      </c>
      <c r="F104" s="79">
        <f>SUM(F85:F95)</f>
        <v>0</v>
      </c>
      <c r="G104" s="79">
        <f>SUM(G85:G95)</f>
        <v>330</v>
      </c>
      <c r="H104" s="80"/>
    </row>
    <row r="105" spans="1:8" ht="19.5" customHeight="1">
      <c r="A105" s="16">
        <v>88888</v>
      </c>
      <c r="B105" s="23" t="s">
        <v>213</v>
      </c>
      <c r="C105" s="16">
        <v>10</v>
      </c>
      <c r="D105" s="16">
        <v>0</v>
      </c>
      <c r="E105" s="16">
        <v>0</v>
      </c>
      <c r="F105" s="16">
        <v>0</v>
      </c>
      <c r="G105" s="16">
        <v>150</v>
      </c>
      <c r="H105" s="16"/>
    </row>
    <row r="106" spans="1:8" ht="19.5" customHeight="1">
      <c r="A106" s="133" t="s">
        <v>85</v>
      </c>
      <c r="B106" s="133"/>
      <c r="C106" s="79">
        <v>10</v>
      </c>
      <c r="D106" s="79">
        <v>10</v>
      </c>
      <c r="E106" s="79">
        <v>0</v>
      </c>
      <c r="F106" s="79">
        <v>0</v>
      </c>
      <c r="G106" s="79">
        <v>150</v>
      </c>
      <c r="H106" s="80"/>
    </row>
    <row r="107" spans="1:8" ht="19.5" customHeight="1">
      <c r="A107" s="150" t="s">
        <v>86</v>
      </c>
      <c r="B107" s="150"/>
      <c r="C107" s="79">
        <f>C16+C25+C34+C45+C57+C71+C84+C104+C106</f>
        <v>144</v>
      </c>
      <c r="D107" s="79">
        <f>D16+D25+D34+D45+D57+D71+D84+D104+D106</f>
        <v>108</v>
      </c>
      <c r="E107" s="79">
        <f>E16+E25+E34+E45+E57+E71+E84+E104+E106</f>
        <v>17</v>
      </c>
      <c r="F107" s="79">
        <f>F16+F25+F34+F45+F57+F71+F84+F104+F106</f>
        <v>19</v>
      </c>
      <c r="G107" s="79">
        <f>G16+G25+G34+G45+G57+G71+G84+G104+G106</f>
        <v>2955</v>
      </c>
      <c r="H107" s="79">
        <f>G107-G106</f>
        <v>2805</v>
      </c>
    </row>
    <row r="108" spans="1:10" s="63" customFormat="1" ht="34.5" customHeight="1">
      <c r="A108" s="85" t="s">
        <v>240</v>
      </c>
      <c r="B108" s="86"/>
      <c r="C108" s="87"/>
      <c r="D108" s="158" t="s">
        <v>241</v>
      </c>
      <c r="E108" s="158"/>
      <c r="F108" s="158"/>
      <c r="G108" s="158"/>
      <c r="H108" s="158"/>
      <c r="I108" s="19"/>
      <c r="J108" s="53"/>
    </row>
    <row r="109" spans="1:10" s="53" customFormat="1" ht="20.25" customHeight="1">
      <c r="A109" s="124" t="s">
        <v>242</v>
      </c>
      <c r="B109" s="124"/>
      <c r="C109" s="18"/>
      <c r="D109" s="18"/>
      <c r="E109" s="125"/>
      <c r="F109" s="125"/>
      <c r="G109" s="125"/>
      <c r="H109" s="125"/>
      <c r="I109" s="63"/>
      <c r="J109" s="63"/>
    </row>
    <row r="110" spans="1:8" s="63" customFormat="1" ht="20.25" customHeight="1">
      <c r="A110" s="124" t="s">
        <v>243</v>
      </c>
      <c r="B110" s="124"/>
      <c r="C110" s="18"/>
      <c r="D110" s="18"/>
      <c r="E110" s="65"/>
      <c r="F110" s="65"/>
      <c r="G110" s="65"/>
      <c r="H110" s="65"/>
    </row>
    <row r="111" spans="1:8" s="63" customFormat="1" ht="20.25" customHeight="1">
      <c r="A111" s="124" t="s">
        <v>244</v>
      </c>
      <c r="B111" s="124"/>
      <c r="C111" s="18"/>
      <c r="D111" s="18"/>
      <c r="E111" s="65"/>
      <c r="F111" s="65"/>
      <c r="G111" s="65"/>
      <c r="H111" s="65"/>
    </row>
    <row r="112" spans="1:8" s="63" customFormat="1" ht="20.25" customHeight="1">
      <c r="A112" s="88"/>
      <c r="B112" s="20"/>
      <c r="C112" s="18"/>
      <c r="D112" s="125"/>
      <c r="E112" s="125"/>
      <c r="F112" s="125"/>
      <c r="G112" s="125"/>
      <c r="H112" s="125"/>
    </row>
  </sheetData>
  <sheetProtection/>
  <mergeCells count="33">
    <mergeCell ref="D112:H112"/>
    <mergeCell ref="A71:B71"/>
    <mergeCell ref="A4:H4"/>
    <mergeCell ref="A5:H5"/>
    <mergeCell ref="A6:A7"/>
    <mergeCell ref="B6:B7"/>
    <mergeCell ref="C6:F6"/>
    <mergeCell ref="E109:H109"/>
    <mergeCell ref="A109:B109"/>
    <mergeCell ref="A1:B1"/>
    <mergeCell ref="C1:H1"/>
    <mergeCell ref="A2:B2"/>
    <mergeCell ref="C2:H2"/>
    <mergeCell ref="A57:B57"/>
    <mergeCell ref="D108:H108"/>
    <mergeCell ref="A53:C53"/>
    <mergeCell ref="A104:B104"/>
    <mergeCell ref="C3:H3"/>
    <mergeCell ref="H6:H7"/>
    <mergeCell ref="A16:B16"/>
    <mergeCell ref="A25:B25"/>
    <mergeCell ref="A34:B34"/>
    <mergeCell ref="G6:G7"/>
    <mergeCell ref="A41:C41"/>
    <mergeCell ref="A84:B84"/>
    <mergeCell ref="A45:B45"/>
    <mergeCell ref="A111:B111"/>
    <mergeCell ref="A110:B110"/>
    <mergeCell ref="A80:C80"/>
    <mergeCell ref="A90:C90"/>
    <mergeCell ref="A66:C66"/>
    <mergeCell ref="A106:B106"/>
    <mergeCell ref="A107:B107"/>
  </mergeCells>
  <printOptions horizontalCentered="1"/>
  <pageMargins left="0.44" right="0.38" top="0.58" bottom="0.41" header="0.31496062992126" footer="0.2"/>
  <pageSetup horizontalDpi="600" verticalDpi="600" orientation="portrait" paperSize="9" r:id="rId2"/>
  <headerFooter differentFirst="1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0">
      <selection activeCell="I74" sqref="I74"/>
    </sheetView>
  </sheetViews>
  <sheetFormatPr defaultColWidth="8.88671875" defaultRowHeight="18.75" customHeight="1"/>
  <cols>
    <col min="1" max="1" width="8.10546875" style="68" customWidth="1"/>
    <col min="2" max="2" width="31.77734375" style="72" customWidth="1"/>
    <col min="3" max="3" width="8.88671875" style="68" customWidth="1"/>
    <col min="4" max="5" width="7.21484375" style="68" customWidth="1"/>
    <col min="6" max="6" width="5.99609375" style="68" customWidth="1"/>
    <col min="7" max="7" width="6.3359375" style="68" bestFit="1" customWidth="1"/>
    <col min="8" max="8" width="6.21484375" style="68" customWidth="1"/>
    <col min="9" max="10" width="8.88671875" style="68" customWidth="1"/>
    <col min="11" max="11" width="17.6640625" style="68" customWidth="1"/>
    <col min="12" max="12" width="15.5546875" style="68" customWidth="1"/>
    <col min="13" max="13" width="11.88671875" style="68" customWidth="1"/>
    <col min="14" max="16384" width="8.88671875" style="68" customWidth="1"/>
  </cols>
  <sheetData>
    <row r="1" spans="1:8" s="76" customFormat="1" ht="18.75" customHeight="1">
      <c r="A1" s="156" t="s">
        <v>229</v>
      </c>
      <c r="B1" s="156"/>
      <c r="C1" s="145" t="s">
        <v>230</v>
      </c>
      <c r="D1" s="145"/>
      <c r="E1" s="145"/>
      <c r="F1" s="145"/>
      <c r="G1" s="145"/>
      <c r="H1" s="145"/>
    </row>
    <row r="2" spans="1:8" s="76" customFormat="1" ht="18.75" customHeight="1">
      <c r="A2" s="157" t="s">
        <v>232</v>
      </c>
      <c r="B2" s="157"/>
      <c r="C2" s="147" t="s">
        <v>231</v>
      </c>
      <c r="D2" s="147"/>
      <c r="E2" s="147"/>
      <c r="F2" s="147"/>
      <c r="G2" s="147"/>
      <c r="H2" s="147"/>
    </row>
    <row r="3" spans="1:8" s="76" customFormat="1" ht="25.5" customHeight="1">
      <c r="A3" s="77"/>
      <c r="B3" s="77"/>
      <c r="C3" s="155" t="s">
        <v>250</v>
      </c>
      <c r="D3" s="155"/>
      <c r="E3" s="155"/>
      <c r="F3" s="155"/>
      <c r="G3" s="155"/>
      <c r="H3" s="155"/>
    </row>
    <row r="4" spans="1:8" ht="26.2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ht="24.75" customHeight="1">
      <c r="A5" s="159" t="s">
        <v>253</v>
      </c>
      <c r="B5" s="159"/>
      <c r="C5" s="159"/>
      <c r="D5" s="159"/>
      <c r="E5" s="159"/>
      <c r="F5" s="159"/>
      <c r="G5" s="159"/>
      <c r="H5" s="159"/>
    </row>
    <row r="6" spans="1:8" ht="21" customHeight="1">
      <c r="A6" s="137" t="s">
        <v>2</v>
      </c>
      <c r="B6" s="139" t="s">
        <v>3</v>
      </c>
      <c r="C6" s="139" t="s">
        <v>4</v>
      </c>
      <c r="D6" s="139"/>
      <c r="E6" s="139"/>
      <c r="F6" s="139"/>
      <c r="G6" s="141" t="s">
        <v>5</v>
      </c>
      <c r="H6" s="137" t="s">
        <v>6</v>
      </c>
    </row>
    <row r="7" spans="1:8" ht="21" customHeight="1">
      <c r="A7" s="154"/>
      <c r="B7" s="140"/>
      <c r="C7" s="66" t="s">
        <v>7</v>
      </c>
      <c r="D7" s="66" t="s">
        <v>8</v>
      </c>
      <c r="E7" s="66" t="s">
        <v>9</v>
      </c>
      <c r="F7" s="66" t="s">
        <v>10</v>
      </c>
      <c r="G7" s="142"/>
      <c r="H7" s="143"/>
    </row>
    <row r="8" spans="1:8" ht="21" customHeight="1">
      <c r="A8" s="2"/>
      <c r="B8" s="5" t="s">
        <v>11</v>
      </c>
      <c r="C8" s="3">
        <f aca="true" t="shared" si="0" ref="C8:C15">D8+E8+F8</f>
        <v>0</v>
      </c>
      <c r="D8" s="3">
        <v>0</v>
      </c>
      <c r="E8" s="3">
        <v>0</v>
      </c>
      <c r="F8" s="3">
        <v>0</v>
      </c>
      <c r="G8" s="3">
        <v>165</v>
      </c>
      <c r="H8" s="4"/>
    </row>
    <row r="9" spans="1:8" ht="21" customHeight="1">
      <c r="A9" s="2">
        <v>102002</v>
      </c>
      <c r="B9" s="5" t="s">
        <v>12</v>
      </c>
      <c r="C9" s="3">
        <f t="shared" si="0"/>
        <v>1</v>
      </c>
      <c r="D9" s="3">
        <v>0</v>
      </c>
      <c r="E9" s="3">
        <v>0</v>
      </c>
      <c r="F9" s="3">
        <v>1</v>
      </c>
      <c r="G9" s="3">
        <f>D9*15+E9*45+F9*30</f>
        <v>30</v>
      </c>
      <c r="H9" s="6"/>
    </row>
    <row r="10" spans="1:8" ht="21" customHeight="1">
      <c r="A10" s="2">
        <v>102008</v>
      </c>
      <c r="B10" s="5" t="s">
        <v>13</v>
      </c>
      <c r="C10" s="3">
        <f t="shared" si="0"/>
        <v>3</v>
      </c>
      <c r="D10" s="3">
        <v>2</v>
      </c>
      <c r="E10" s="3">
        <v>0</v>
      </c>
      <c r="F10" s="3">
        <v>1</v>
      </c>
      <c r="G10" s="3">
        <f>D10*15+E10*45+F10*30</f>
        <v>60</v>
      </c>
      <c r="H10" s="7"/>
    </row>
    <row r="11" spans="1:8" ht="21" customHeight="1">
      <c r="A11" s="2">
        <v>102019</v>
      </c>
      <c r="B11" s="5" t="s">
        <v>14</v>
      </c>
      <c r="C11" s="3">
        <f t="shared" si="0"/>
        <v>2</v>
      </c>
      <c r="D11" s="3">
        <v>1</v>
      </c>
      <c r="E11" s="3">
        <v>0</v>
      </c>
      <c r="F11" s="3">
        <v>1</v>
      </c>
      <c r="G11" s="3">
        <f>D11*15+E11*45+F11*30</f>
        <v>45</v>
      </c>
      <c r="H11" s="6"/>
    </row>
    <row r="12" spans="1:8" ht="21" customHeight="1">
      <c r="A12" s="2">
        <v>117006</v>
      </c>
      <c r="B12" s="5" t="s">
        <v>15</v>
      </c>
      <c r="C12" s="3">
        <f t="shared" si="0"/>
        <v>2</v>
      </c>
      <c r="D12" s="3">
        <v>1</v>
      </c>
      <c r="E12" s="3">
        <v>0</v>
      </c>
      <c r="F12" s="3">
        <v>1</v>
      </c>
      <c r="G12" s="3">
        <f>D12*15+E12*45+F12*30</f>
        <v>45</v>
      </c>
      <c r="H12" s="8"/>
    </row>
    <row r="13" spans="1:8" ht="21" customHeight="1">
      <c r="A13" s="2">
        <v>117008</v>
      </c>
      <c r="B13" s="5" t="s">
        <v>16</v>
      </c>
      <c r="C13" s="3">
        <f t="shared" si="0"/>
        <v>2</v>
      </c>
      <c r="D13" s="3">
        <v>2</v>
      </c>
      <c r="E13" s="3">
        <v>0</v>
      </c>
      <c r="F13" s="3">
        <v>0</v>
      </c>
      <c r="G13" s="3">
        <f>F13*30+E13*45+D13*15</f>
        <v>30</v>
      </c>
      <c r="H13" s="6"/>
    </row>
    <row r="14" spans="1:8" ht="21" customHeight="1">
      <c r="A14" s="2">
        <v>117009</v>
      </c>
      <c r="B14" s="5" t="s">
        <v>17</v>
      </c>
      <c r="C14" s="3">
        <f t="shared" si="0"/>
        <v>1</v>
      </c>
      <c r="D14" s="3">
        <v>0</v>
      </c>
      <c r="E14" s="3">
        <v>1</v>
      </c>
      <c r="F14" s="3">
        <v>0</v>
      </c>
      <c r="G14" s="3">
        <f>F14*30+E14*45+D14*15</f>
        <v>45</v>
      </c>
      <c r="H14" s="6" t="s">
        <v>18</v>
      </c>
    </row>
    <row r="15" spans="1:8" ht="21" customHeight="1">
      <c r="A15" s="2">
        <v>117010</v>
      </c>
      <c r="B15" s="33" t="s">
        <v>19</v>
      </c>
      <c r="C15" s="3">
        <f t="shared" si="0"/>
        <v>1</v>
      </c>
      <c r="D15" s="34">
        <v>0</v>
      </c>
      <c r="E15" s="34">
        <v>1</v>
      </c>
      <c r="F15" s="34">
        <v>0</v>
      </c>
      <c r="G15" s="3">
        <f>F15*30+E15*45+D15*15</f>
        <v>45</v>
      </c>
      <c r="H15" s="6" t="s">
        <v>18</v>
      </c>
    </row>
    <row r="16" spans="1:8" ht="21" customHeight="1">
      <c r="A16" s="133" t="s">
        <v>20</v>
      </c>
      <c r="B16" s="133"/>
      <c r="C16" s="66">
        <f>SUM(C9:C15)</f>
        <v>12</v>
      </c>
      <c r="D16" s="66">
        <f>SUM(D9:D15)</f>
        <v>6</v>
      </c>
      <c r="E16" s="66">
        <f>SUM(E9:E15)</f>
        <v>2</v>
      </c>
      <c r="F16" s="66">
        <f>SUM(F9:F15)</f>
        <v>4</v>
      </c>
      <c r="G16" s="66">
        <f>SUM(G9:G15)</f>
        <v>300</v>
      </c>
      <c r="H16" s="30"/>
    </row>
    <row r="17" spans="1:8" ht="21" customHeight="1">
      <c r="A17" s="2">
        <v>102003</v>
      </c>
      <c r="B17" s="5" t="s">
        <v>21</v>
      </c>
      <c r="C17" s="3">
        <f aca="true" t="shared" si="1" ref="C17:C24">D17+E17+F17</f>
        <v>1</v>
      </c>
      <c r="D17" s="3">
        <v>0</v>
      </c>
      <c r="E17" s="3">
        <v>0</v>
      </c>
      <c r="F17" s="3">
        <v>1</v>
      </c>
      <c r="G17" s="3">
        <f>F17*30+E17*45+D17*15</f>
        <v>30</v>
      </c>
      <c r="H17" s="6"/>
    </row>
    <row r="18" spans="1:8" ht="21" customHeight="1">
      <c r="A18" s="2">
        <v>102011</v>
      </c>
      <c r="B18" s="5" t="s">
        <v>22</v>
      </c>
      <c r="C18" s="3">
        <f t="shared" si="1"/>
        <v>1</v>
      </c>
      <c r="D18" s="3">
        <v>0</v>
      </c>
      <c r="E18" s="3">
        <v>0</v>
      </c>
      <c r="F18" s="3">
        <v>1</v>
      </c>
      <c r="G18" s="3">
        <f>F18*30+E18*45+D18*15</f>
        <v>30</v>
      </c>
      <c r="H18" s="7"/>
    </row>
    <row r="19" spans="1:8" ht="21" customHeight="1">
      <c r="A19" s="35">
        <v>102014</v>
      </c>
      <c r="B19" s="5" t="s">
        <v>23</v>
      </c>
      <c r="C19" s="3">
        <f t="shared" si="1"/>
        <v>3</v>
      </c>
      <c r="D19" s="3">
        <v>2</v>
      </c>
      <c r="E19" s="3">
        <v>1</v>
      </c>
      <c r="F19" s="3">
        <v>0</v>
      </c>
      <c r="G19" s="3">
        <f>F19*30+E19*45+D19*15</f>
        <v>75</v>
      </c>
      <c r="H19" s="7"/>
    </row>
    <row r="20" spans="1:8" ht="21" customHeight="1">
      <c r="A20" s="2">
        <v>102020</v>
      </c>
      <c r="B20" s="5" t="s">
        <v>24</v>
      </c>
      <c r="C20" s="3">
        <f t="shared" si="1"/>
        <v>2</v>
      </c>
      <c r="D20" s="3">
        <v>1</v>
      </c>
      <c r="E20" s="3">
        <v>0</v>
      </c>
      <c r="F20" s="3">
        <v>1</v>
      </c>
      <c r="G20" s="3">
        <f>F20*30+E20*45+D20*15</f>
        <v>45</v>
      </c>
      <c r="H20" s="6"/>
    </row>
    <row r="21" spans="1:8" ht="21" customHeight="1">
      <c r="A21" s="2">
        <v>102028</v>
      </c>
      <c r="B21" s="5" t="s">
        <v>25</v>
      </c>
      <c r="C21" s="3">
        <f t="shared" si="1"/>
        <v>2</v>
      </c>
      <c r="D21" s="3">
        <v>1</v>
      </c>
      <c r="E21" s="3">
        <v>1</v>
      </c>
      <c r="F21" s="3">
        <v>0</v>
      </c>
      <c r="G21" s="3">
        <f>D21*15+E21*45+F21*30</f>
        <v>60</v>
      </c>
      <c r="H21" s="7"/>
    </row>
    <row r="22" spans="1:8" ht="21" customHeight="1">
      <c r="A22" s="2">
        <v>117001</v>
      </c>
      <c r="B22" s="5" t="s">
        <v>26</v>
      </c>
      <c r="C22" s="3">
        <f t="shared" si="1"/>
        <v>1</v>
      </c>
      <c r="D22" s="3">
        <v>0</v>
      </c>
      <c r="E22" s="3">
        <v>1</v>
      </c>
      <c r="F22" s="3">
        <v>0</v>
      </c>
      <c r="G22" s="3">
        <f>F22*30+E22*45+D22*15</f>
        <v>45</v>
      </c>
      <c r="H22" s="7" t="s">
        <v>27</v>
      </c>
    </row>
    <row r="23" spans="1:8" ht="21" customHeight="1">
      <c r="A23" s="2">
        <v>117007</v>
      </c>
      <c r="B23" s="5" t="s">
        <v>28</v>
      </c>
      <c r="C23" s="3">
        <f t="shared" si="1"/>
        <v>3</v>
      </c>
      <c r="D23" s="3">
        <v>3</v>
      </c>
      <c r="E23" s="3">
        <v>0</v>
      </c>
      <c r="F23" s="3">
        <v>0</v>
      </c>
      <c r="G23" s="3">
        <f>F23*30+E23*45+D23*15</f>
        <v>45</v>
      </c>
      <c r="H23" s="6"/>
    </row>
    <row r="24" spans="1:8" ht="21" customHeight="1">
      <c r="A24" s="2">
        <v>117002</v>
      </c>
      <c r="B24" s="5" t="s">
        <v>29</v>
      </c>
      <c r="C24" s="3">
        <f t="shared" si="1"/>
        <v>3</v>
      </c>
      <c r="D24" s="3">
        <v>3</v>
      </c>
      <c r="E24" s="3">
        <v>0</v>
      </c>
      <c r="F24" s="3">
        <v>0</v>
      </c>
      <c r="G24" s="3">
        <f>F24*30+E24*45+D24*15</f>
        <v>45</v>
      </c>
      <c r="H24" s="6"/>
    </row>
    <row r="25" spans="1:8" ht="21" customHeight="1">
      <c r="A25" s="133" t="s">
        <v>30</v>
      </c>
      <c r="B25" s="133"/>
      <c r="C25" s="66">
        <f>SUM(C17:C24)</f>
        <v>16</v>
      </c>
      <c r="D25" s="66">
        <f>SUM(D17:D24)</f>
        <v>10</v>
      </c>
      <c r="E25" s="66">
        <f>SUM(E17:E24)</f>
        <v>3</v>
      </c>
      <c r="F25" s="66">
        <f>SUM(F17:F24)</f>
        <v>3</v>
      </c>
      <c r="G25" s="66">
        <f>SUM(G17:G24)</f>
        <v>375</v>
      </c>
      <c r="H25" s="30"/>
    </row>
    <row r="26" spans="1:8" ht="21" customHeight="1">
      <c r="A26" s="2">
        <v>102004</v>
      </c>
      <c r="B26" s="5" t="s">
        <v>31</v>
      </c>
      <c r="C26" s="3">
        <f>D26+E26+F26</f>
        <v>1</v>
      </c>
      <c r="D26" s="3">
        <v>0</v>
      </c>
      <c r="E26" s="3">
        <v>0</v>
      </c>
      <c r="F26" s="3">
        <v>1</v>
      </c>
      <c r="G26" s="3">
        <f>F26*30+E26*45+D26*15</f>
        <v>30</v>
      </c>
      <c r="H26" s="7"/>
    </row>
    <row r="27" spans="1:8" ht="21" customHeight="1">
      <c r="A27" s="2">
        <v>102021</v>
      </c>
      <c r="B27" s="5" t="s">
        <v>32</v>
      </c>
      <c r="C27" s="3">
        <f>D27+E27+F27</f>
        <v>2</v>
      </c>
      <c r="D27" s="3">
        <v>1</v>
      </c>
      <c r="E27" s="3">
        <v>0</v>
      </c>
      <c r="F27" s="3">
        <v>1</v>
      </c>
      <c r="G27" s="3">
        <f>F27*30+E27*45+D27*15</f>
        <v>45</v>
      </c>
      <c r="H27" s="6"/>
    </row>
    <row r="28" spans="1:8" ht="21" customHeight="1">
      <c r="A28" s="2">
        <v>102029</v>
      </c>
      <c r="B28" s="5" t="s">
        <v>33</v>
      </c>
      <c r="C28" s="3">
        <f>D28+E28+F28</f>
        <v>2</v>
      </c>
      <c r="D28" s="3">
        <v>1</v>
      </c>
      <c r="E28" s="3">
        <v>1</v>
      </c>
      <c r="F28" s="3">
        <v>0</v>
      </c>
      <c r="G28" s="3">
        <f>F28*30+E28*45+D28*15</f>
        <v>60</v>
      </c>
      <c r="H28" s="7"/>
    </row>
    <row r="29" spans="1:8" s="70" customFormat="1" ht="21" customHeight="1">
      <c r="A29" s="22">
        <v>120023</v>
      </c>
      <c r="B29" s="24" t="s">
        <v>90</v>
      </c>
      <c r="C29" s="16">
        <f>D29+E29+F29</f>
        <v>2</v>
      </c>
      <c r="D29" s="16">
        <v>2</v>
      </c>
      <c r="E29" s="16">
        <v>0</v>
      </c>
      <c r="F29" s="16">
        <v>0</v>
      </c>
      <c r="G29" s="16">
        <f>F29*30+E29*45+D29*15</f>
        <v>30</v>
      </c>
      <c r="H29" s="6"/>
    </row>
    <row r="30" spans="1:8" s="70" customFormat="1" ht="21" customHeight="1">
      <c r="A30" s="22">
        <v>117037</v>
      </c>
      <c r="B30" s="24" t="s">
        <v>34</v>
      </c>
      <c r="C30" s="16">
        <v>3</v>
      </c>
      <c r="D30" s="16">
        <v>3</v>
      </c>
      <c r="E30" s="16">
        <v>0</v>
      </c>
      <c r="F30" s="16">
        <v>0</v>
      </c>
      <c r="G30" s="16">
        <f>D30*15+E30*45+F30*30</f>
        <v>45</v>
      </c>
      <c r="H30" s="9" t="s">
        <v>35</v>
      </c>
    </row>
    <row r="31" spans="1:8" s="70" customFormat="1" ht="21" customHeight="1">
      <c r="A31" s="22">
        <v>117046</v>
      </c>
      <c r="B31" s="36" t="s">
        <v>36</v>
      </c>
      <c r="C31" s="37">
        <v>4</v>
      </c>
      <c r="D31" s="38">
        <v>4</v>
      </c>
      <c r="E31" s="38">
        <v>0</v>
      </c>
      <c r="F31" s="38">
        <v>0</v>
      </c>
      <c r="G31" s="16">
        <f>F31*30+E31*45+D31*15</f>
        <v>60</v>
      </c>
      <c r="H31" s="9" t="s">
        <v>18</v>
      </c>
    </row>
    <row r="32" spans="1:8" s="70" customFormat="1" ht="21" customHeight="1">
      <c r="A32" s="16">
        <v>117055</v>
      </c>
      <c r="B32" s="24" t="s">
        <v>37</v>
      </c>
      <c r="C32" s="16">
        <f>D32+E32+F32</f>
        <v>1</v>
      </c>
      <c r="D32" s="16">
        <v>0</v>
      </c>
      <c r="E32" s="16">
        <v>1</v>
      </c>
      <c r="F32" s="16">
        <v>0</v>
      </c>
      <c r="G32" s="16">
        <f>F32*30+E32*45+D32*15</f>
        <v>45</v>
      </c>
      <c r="H32" s="9"/>
    </row>
    <row r="33" spans="1:8" s="70" customFormat="1" ht="21" customHeight="1">
      <c r="A33" s="16">
        <v>117057</v>
      </c>
      <c r="B33" s="24" t="s">
        <v>38</v>
      </c>
      <c r="C33" s="16">
        <f>D33+E33+F33</f>
        <v>1</v>
      </c>
      <c r="D33" s="16">
        <v>0</v>
      </c>
      <c r="E33" s="16">
        <v>1</v>
      </c>
      <c r="F33" s="16">
        <v>0</v>
      </c>
      <c r="G33" s="16">
        <f>F33*30+E33*45+D33*15</f>
        <v>45</v>
      </c>
      <c r="H33" s="9"/>
    </row>
    <row r="34" spans="1:8" s="70" customFormat="1" ht="21" customHeight="1">
      <c r="A34" s="133" t="s">
        <v>39</v>
      </c>
      <c r="B34" s="133"/>
      <c r="C34" s="66">
        <f>SUM(C26:C33)</f>
        <v>16</v>
      </c>
      <c r="D34" s="66">
        <f>SUM(D26:D33)</f>
        <v>11</v>
      </c>
      <c r="E34" s="66">
        <f>SUM(E26:E33)</f>
        <v>3</v>
      </c>
      <c r="F34" s="66">
        <f>SUM(F26:F33)</f>
        <v>2</v>
      </c>
      <c r="G34" s="66">
        <f>SUM(G26:G33)</f>
        <v>360</v>
      </c>
      <c r="H34" s="30"/>
    </row>
    <row r="35" spans="1:8" s="70" customFormat="1" ht="21" customHeight="1">
      <c r="A35" s="16">
        <v>102005</v>
      </c>
      <c r="B35" s="24" t="s">
        <v>40</v>
      </c>
      <c r="C35" s="16">
        <f aca="true" t="shared" si="2" ref="C35:C40">D35+E35+F35</f>
        <v>5</v>
      </c>
      <c r="D35" s="16">
        <v>4</v>
      </c>
      <c r="E35" s="16">
        <v>0</v>
      </c>
      <c r="F35" s="16">
        <v>1</v>
      </c>
      <c r="G35" s="16">
        <f aca="true" t="shared" si="3" ref="G35:G40">F35*30+E35*45+D35*15</f>
        <v>90</v>
      </c>
      <c r="H35" s="16"/>
    </row>
    <row r="36" spans="1:8" s="70" customFormat="1" ht="21" customHeight="1">
      <c r="A36" s="16">
        <v>102006</v>
      </c>
      <c r="B36" s="24" t="s">
        <v>41</v>
      </c>
      <c r="C36" s="16">
        <f t="shared" si="2"/>
        <v>2</v>
      </c>
      <c r="D36" s="16">
        <v>2</v>
      </c>
      <c r="E36" s="16">
        <v>0</v>
      </c>
      <c r="F36" s="16">
        <v>0</v>
      </c>
      <c r="G36" s="16">
        <f t="shared" si="3"/>
        <v>30</v>
      </c>
      <c r="H36" s="16"/>
    </row>
    <row r="37" spans="1:8" s="70" customFormat="1" ht="21" customHeight="1">
      <c r="A37" s="22">
        <v>102030</v>
      </c>
      <c r="B37" s="24" t="s">
        <v>42</v>
      </c>
      <c r="C37" s="16">
        <f t="shared" si="2"/>
        <v>3</v>
      </c>
      <c r="D37" s="16">
        <v>2</v>
      </c>
      <c r="E37" s="16">
        <v>0</v>
      </c>
      <c r="F37" s="16">
        <v>1</v>
      </c>
      <c r="G37" s="16">
        <f t="shared" si="3"/>
        <v>60</v>
      </c>
      <c r="H37" s="16"/>
    </row>
    <row r="38" spans="1:8" s="70" customFormat="1" ht="21" customHeight="1">
      <c r="A38" s="22">
        <v>117003</v>
      </c>
      <c r="B38" s="24" t="s">
        <v>43</v>
      </c>
      <c r="C38" s="16">
        <f t="shared" si="2"/>
        <v>1</v>
      </c>
      <c r="D38" s="16">
        <v>0</v>
      </c>
      <c r="E38" s="16">
        <v>1</v>
      </c>
      <c r="F38" s="16">
        <v>0</v>
      </c>
      <c r="G38" s="16">
        <f t="shared" si="3"/>
        <v>45</v>
      </c>
      <c r="H38" s="16" t="s">
        <v>44</v>
      </c>
    </row>
    <row r="39" spans="1:8" s="70" customFormat="1" ht="21" customHeight="1">
      <c r="A39" s="22">
        <v>120035</v>
      </c>
      <c r="B39" s="23" t="s">
        <v>87</v>
      </c>
      <c r="C39" s="16">
        <f t="shared" si="2"/>
        <v>2</v>
      </c>
      <c r="D39" s="16">
        <v>1</v>
      </c>
      <c r="E39" s="16">
        <v>0</v>
      </c>
      <c r="F39" s="16">
        <v>1</v>
      </c>
      <c r="G39" s="16">
        <f t="shared" si="3"/>
        <v>45</v>
      </c>
      <c r="H39" s="9" t="s">
        <v>18</v>
      </c>
    </row>
    <row r="40" spans="1:8" s="70" customFormat="1" ht="21" customHeight="1">
      <c r="A40" s="22">
        <v>117047</v>
      </c>
      <c r="B40" s="24" t="s">
        <v>45</v>
      </c>
      <c r="C40" s="16">
        <f t="shared" si="2"/>
        <v>4</v>
      </c>
      <c r="D40" s="16">
        <v>4</v>
      </c>
      <c r="E40" s="16">
        <v>0</v>
      </c>
      <c r="F40" s="16">
        <v>0</v>
      </c>
      <c r="G40" s="16">
        <f t="shared" si="3"/>
        <v>60</v>
      </c>
      <c r="H40" s="16" t="s">
        <v>18</v>
      </c>
    </row>
    <row r="41" spans="1:8" ht="21" customHeight="1">
      <c r="A41" s="151" t="s">
        <v>226</v>
      </c>
      <c r="B41" s="152"/>
      <c r="C41" s="153"/>
      <c r="D41" s="6"/>
      <c r="E41" s="6"/>
      <c r="F41" s="39"/>
      <c r="G41" s="6"/>
      <c r="H41" s="6"/>
    </row>
    <row r="42" spans="1:8" ht="21" customHeight="1">
      <c r="A42" s="2">
        <v>117031</v>
      </c>
      <c r="B42" s="5" t="s">
        <v>46</v>
      </c>
      <c r="C42" s="3">
        <f>D42+E42+F42</f>
        <v>2</v>
      </c>
      <c r="D42" s="3">
        <v>2</v>
      </c>
      <c r="E42" s="3">
        <v>0</v>
      </c>
      <c r="F42" s="3">
        <v>0</v>
      </c>
      <c r="G42" s="3">
        <f>F42*30+E42*45+D42*15</f>
        <v>30</v>
      </c>
      <c r="H42" s="6"/>
    </row>
    <row r="43" spans="1:8" ht="21" customHeight="1">
      <c r="A43" s="3">
        <v>117028</v>
      </c>
      <c r="B43" s="5" t="s">
        <v>47</v>
      </c>
      <c r="C43" s="3">
        <f>D43+E43+F43</f>
        <v>2</v>
      </c>
      <c r="D43" s="3">
        <v>2</v>
      </c>
      <c r="E43" s="3">
        <v>0</v>
      </c>
      <c r="F43" s="3">
        <v>0</v>
      </c>
      <c r="G43" s="3">
        <f>D43*15+E43*45+F43*30</f>
        <v>30</v>
      </c>
      <c r="H43" s="6"/>
    </row>
    <row r="44" spans="1:8" ht="21" customHeight="1">
      <c r="A44" s="16">
        <v>117040</v>
      </c>
      <c r="B44" s="23" t="s">
        <v>59</v>
      </c>
      <c r="C44" s="16">
        <f>D44+E44+F44</f>
        <v>2</v>
      </c>
      <c r="D44" s="16">
        <v>2</v>
      </c>
      <c r="E44" s="16">
        <v>0</v>
      </c>
      <c r="F44" s="16">
        <v>0</v>
      </c>
      <c r="G44" s="16">
        <f>F44*30+E44*45+D44*15</f>
        <v>30</v>
      </c>
      <c r="H44" s="6"/>
    </row>
    <row r="45" spans="1:8" ht="21" customHeight="1">
      <c r="A45" s="133" t="s">
        <v>48</v>
      </c>
      <c r="B45" s="133"/>
      <c r="C45" s="66">
        <f>SUM(C35:C42)</f>
        <v>19</v>
      </c>
      <c r="D45" s="66">
        <f>SUM(D35:D42)</f>
        <v>15</v>
      </c>
      <c r="E45" s="66">
        <f>SUM(E35:E42)</f>
        <v>1</v>
      </c>
      <c r="F45" s="66">
        <f>SUM(F35:F42)</f>
        <v>3</v>
      </c>
      <c r="G45" s="66">
        <f>SUM(G35:G42)</f>
        <v>360</v>
      </c>
      <c r="H45" s="30"/>
    </row>
    <row r="46" spans="1:8" ht="21" customHeight="1">
      <c r="A46" s="17">
        <v>102033</v>
      </c>
      <c r="B46" s="40" t="s">
        <v>91</v>
      </c>
      <c r="C46" s="41">
        <f aca="true" t="shared" si="4" ref="C46:C52">D46+E46+F46</f>
        <v>2</v>
      </c>
      <c r="D46" s="41">
        <v>2</v>
      </c>
      <c r="E46" s="41">
        <v>0</v>
      </c>
      <c r="F46" s="41">
        <v>0</v>
      </c>
      <c r="G46" s="41">
        <v>30</v>
      </c>
      <c r="H46" s="6"/>
    </row>
    <row r="47" spans="1:8" ht="21" customHeight="1">
      <c r="A47" s="17">
        <v>102031</v>
      </c>
      <c r="B47" s="42" t="s">
        <v>50</v>
      </c>
      <c r="C47" s="41">
        <f t="shared" si="4"/>
        <v>3</v>
      </c>
      <c r="D47" s="41">
        <v>2</v>
      </c>
      <c r="E47" s="41">
        <v>0</v>
      </c>
      <c r="F47" s="41">
        <v>1</v>
      </c>
      <c r="G47" s="41">
        <f>D47*15+E47*45+F47*30</f>
        <v>60</v>
      </c>
      <c r="H47" s="9"/>
    </row>
    <row r="48" spans="1:8" ht="21" customHeight="1">
      <c r="A48" s="43" t="s">
        <v>92</v>
      </c>
      <c r="B48" s="44" t="s">
        <v>93</v>
      </c>
      <c r="C48" s="41">
        <f t="shared" si="4"/>
        <v>3</v>
      </c>
      <c r="D48" s="41">
        <v>3</v>
      </c>
      <c r="E48" s="45">
        <v>0</v>
      </c>
      <c r="F48" s="41">
        <v>0</v>
      </c>
      <c r="G48" s="41">
        <f>D48*15+E48*45+F48*30</f>
        <v>45</v>
      </c>
      <c r="H48" s="9"/>
    </row>
    <row r="49" spans="1:8" s="70" customFormat="1" ht="21" customHeight="1">
      <c r="A49" s="26">
        <v>117058</v>
      </c>
      <c r="B49" s="28" t="s">
        <v>53</v>
      </c>
      <c r="C49" s="27">
        <f t="shared" si="4"/>
        <v>1</v>
      </c>
      <c r="D49" s="27">
        <v>0</v>
      </c>
      <c r="E49" s="27">
        <v>1</v>
      </c>
      <c r="F49" s="27">
        <v>0</v>
      </c>
      <c r="G49" s="27">
        <f>F49*30+E49*45+D49*15</f>
        <v>45</v>
      </c>
      <c r="H49" s="6"/>
    </row>
    <row r="50" spans="1:8" ht="21" customHeight="1">
      <c r="A50" s="43" t="s">
        <v>94</v>
      </c>
      <c r="B50" s="44" t="s">
        <v>218</v>
      </c>
      <c r="C50" s="41">
        <f t="shared" si="4"/>
        <v>3</v>
      </c>
      <c r="D50" s="45">
        <v>3</v>
      </c>
      <c r="E50" s="41">
        <v>0</v>
      </c>
      <c r="F50" s="41">
        <v>0</v>
      </c>
      <c r="G50" s="41">
        <f>D50*15+E50*45+F50*30</f>
        <v>45</v>
      </c>
      <c r="H50" s="9"/>
    </row>
    <row r="51" spans="1:8" ht="21" customHeight="1">
      <c r="A51" s="43" t="s">
        <v>95</v>
      </c>
      <c r="B51" s="44" t="s">
        <v>96</v>
      </c>
      <c r="C51" s="41">
        <f t="shared" si="4"/>
        <v>1</v>
      </c>
      <c r="D51" s="41">
        <v>0</v>
      </c>
      <c r="E51" s="45">
        <v>1</v>
      </c>
      <c r="F51" s="41">
        <v>0</v>
      </c>
      <c r="G51" s="41">
        <f>D51*15+E51*45+F51*30</f>
        <v>45</v>
      </c>
      <c r="H51" s="9" t="s">
        <v>97</v>
      </c>
    </row>
    <row r="52" spans="1:8" ht="21" customHeight="1">
      <c r="A52" s="46">
        <v>122009</v>
      </c>
      <c r="B52" s="42" t="s">
        <v>98</v>
      </c>
      <c r="C52" s="41">
        <f t="shared" si="4"/>
        <v>2</v>
      </c>
      <c r="D52" s="41">
        <v>1</v>
      </c>
      <c r="E52" s="41">
        <v>0</v>
      </c>
      <c r="F52" s="41">
        <v>1</v>
      </c>
      <c r="G52" s="41">
        <f>D52*15+E52*45+F52*30</f>
        <v>45</v>
      </c>
      <c r="H52" s="9" t="s">
        <v>97</v>
      </c>
    </row>
    <row r="53" spans="1:8" ht="21" customHeight="1">
      <c r="A53" s="151" t="s">
        <v>227</v>
      </c>
      <c r="B53" s="152"/>
      <c r="C53" s="153"/>
      <c r="D53" s="9"/>
      <c r="E53" s="9"/>
      <c r="F53" s="9"/>
      <c r="G53" s="9"/>
      <c r="H53" s="9"/>
    </row>
    <row r="54" spans="1:8" ht="21" customHeight="1">
      <c r="A54" s="43" t="s">
        <v>99</v>
      </c>
      <c r="B54" s="44" t="s">
        <v>100</v>
      </c>
      <c r="C54" s="41">
        <f>D54+E54+F54</f>
        <v>2</v>
      </c>
      <c r="D54" s="71">
        <v>2</v>
      </c>
      <c r="E54" s="41">
        <v>0</v>
      </c>
      <c r="F54" s="73">
        <v>0</v>
      </c>
      <c r="G54" s="41">
        <f>D54*15+E54*45+F54*30</f>
        <v>30</v>
      </c>
      <c r="H54" s="9"/>
    </row>
    <row r="55" spans="1:8" ht="21" customHeight="1">
      <c r="A55" s="43" t="s">
        <v>101</v>
      </c>
      <c r="B55" s="44" t="s">
        <v>102</v>
      </c>
      <c r="C55" s="41">
        <f>D55+E55+F55</f>
        <v>2</v>
      </c>
      <c r="D55" s="71">
        <v>2</v>
      </c>
      <c r="E55" s="41">
        <v>0</v>
      </c>
      <c r="F55" s="71">
        <v>0</v>
      </c>
      <c r="G55" s="41">
        <f>D55*15+E55*45+F55*30</f>
        <v>30</v>
      </c>
      <c r="H55" s="9"/>
    </row>
    <row r="56" spans="1:8" ht="21" customHeight="1">
      <c r="A56" s="133" t="s">
        <v>55</v>
      </c>
      <c r="B56" s="133"/>
      <c r="C56" s="67">
        <f>SUM(C46:C52)+C54</f>
        <v>17</v>
      </c>
      <c r="D56" s="67">
        <f>SUM(D46:D52)+D54</f>
        <v>13</v>
      </c>
      <c r="E56" s="67">
        <f>SUM(E46:E52)+E54</f>
        <v>2</v>
      </c>
      <c r="F56" s="67">
        <f>SUM(F46:F52)+F54</f>
        <v>2</v>
      </c>
      <c r="G56" s="67">
        <f>SUM(G46:G52)+G54</f>
        <v>345</v>
      </c>
      <c r="H56" s="30"/>
    </row>
    <row r="57" spans="1:8" s="74" customFormat="1" ht="21" customHeight="1">
      <c r="A57" s="43" t="s">
        <v>103</v>
      </c>
      <c r="B57" s="44" t="s">
        <v>104</v>
      </c>
      <c r="C57" s="41">
        <f aca="true" t="shared" si="5" ref="C57:C66">D57+E57+F57</f>
        <v>3</v>
      </c>
      <c r="D57" s="45">
        <v>2</v>
      </c>
      <c r="E57" s="41">
        <v>0</v>
      </c>
      <c r="F57" s="45">
        <v>1</v>
      </c>
      <c r="G57" s="47">
        <f>(D57*15)+(E57*45)+(F57*30)</f>
        <v>60</v>
      </c>
      <c r="H57" s="9"/>
    </row>
    <row r="58" spans="1:8" s="74" customFormat="1" ht="21" customHeight="1">
      <c r="A58" s="43" t="s">
        <v>105</v>
      </c>
      <c r="B58" s="42" t="s">
        <v>106</v>
      </c>
      <c r="C58" s="41">
        <f t="shared" si="5"/>
        <v>1</v>
      </c>
      <c r="D58" s="41">
        <v>0</v>
      </c>
      <c r="E58" s="45">
        <v>1</v>
      </c>
      <c r="F58" s="41">
        <v>0</v>
      </c>
      <c r="G58" s="41">
        <f>D58*15+E58*45+F58*30</f>
        <v>45</v>
      </c>
      <c r="H58" s="6"/>
    </row>
    <row r="59" spans="1:8" s="74" customFormat="1" ht="21" customHeight="1">
      <c r="A59" s="48">
        <v>102032</v>
      </c>
      <c r="B59" s="49" t="s">
        <v>107</v>
      </c>
      <c r="C59" s="41">
        <f t="shared" si="5"/>
        <v>3</v>
      </c>
      <c r="D59" s="41">
        <v>2</v>
      </c>
      <c r="E59" s="41">
        <v>0</v>
      </c>
      <c r="F59" s="41">
        <v>1</v>
      </c>
      <c r="G59" s="41">
        <f>D59*15+E59*45+F59*30</f>
        <v>60</v>
      </c>
      <c r="H59" s="9"/>
    </row>
    <row r="60" spans="1:8" s="74" customFormat="1" ht="21" customHeight="1">
      <c r="A60" s="43" t="s">
        <v>108</v>
      </c>
      <c r="B60" s="44" t="s">
        <v>109</v>
      </c>
      <c r="C60" s="41">
        <f>D60+E60+F60</f>
        <v>2</v>
      </c>
      <c r="D60" s="45">
        <v>1</v>
      </c>
      <c r="E60" s="41">
        <v>0</v>
      </c>
      <c r="F60" s="45">
        <v>1</v>
      </c>
      <c r="G60" s="47">
        <f>(D60*15)+(E60*45)+(F60*30)</f>
        <v>45</v>
      </c>
      <c r="H60" s="9"/>
    </row>
    <row r="61" spans="1:8" s="74" customFormat="1" ht="21" customHeight="1">
      <c r="A61" s="43" t="s">
        <v>110</v>
      </c>
      <c r="B61" s="44" t="s">
        <v>52</v>
      </c>
      <c r="C61" s="45">
        <f>D61+E61+F61</f>
        <v>1</v>
      </c>
      <c r="D61" s="41">
        <v>0</v>
      </c>
      <c r="E61" s="45">
        <v>1</v>
      </c>
      <c r="F61" s="41">
        <v>0</v>
      </c>
      <c r="G61" s="41">
        <f>D61*15+E61*45+F61*30</f>
        <v>45</v>
      </c>
      <c r="H61" s="9"/>
    </row>
    <row r="62" spans="1:8" s="74" customFormat="1" ht="21" customHeight="1">
      <c r="A62" s="151" t="s">
        <v>228</v>
      </c>
      <c r="B62" s="152"/>
      <c r="C62" s="153"/>
      <c r="D62" s="6"/>
      <c r="E62" s="6"/>
      <c r="F62" s="6"/>
      <c r="G62" s="6"/>
      <c r="H62" s="6"/>
    </row>
    <row r="63" spans="1:8" ht="21" customHeight="1">
      <c r="A63" s="43" t="s">
        <v>111</v>
      </c>
      <c r="B63" s="44" t="s">
        <v>225</v>
      </c>
      <c r="C63" s="41">
        <f t="shared" si="5"/>
        <v>2</v>
      </c>
      <c r="D63" s="45">
        <v>1</v>
      </c>
      <c r="E63" s="41">
        <v>0</v>
      </c>
      <c r="F63" s="45">
        <v>1</v>
      </c>
      <c r="G63" s="47">
        <f>(D63*15)+(E63*45)+(F63*30)</f>
        <v>45</v>
      </c>
      <c r="H63" s="6"/>
    </row>
    <row r="64" spans="1:8" ht="21" customHeight="1">
      <c r="A64" s="43" t="s">
        <v>112</v>
      </c>
      <c r="B64" s="44" t="s">
        <v>177</v>
      </c>
      <c r="C64" s="41">
        <f t="shared" si="5"/>
        <v>2</v>
      </c>
      <c r="D64" s="45">
        <v>1</v>
      </c>
      <c r="E64" s="41">
        <v>0</v>
      </c>
      <c r="F64" s="45">
        <v>1</v>
      </c>
      <c r="G64" s="47">
        <f>(D64*15)+(E64*45)+(F64*30)</f>
        <v>45</v>
      </c>
      <c r="H64" s="6"/>
    </row>
    <row r="65" spans="1:8" ht="21" customHeight="1">
      <c r="A65" s="43" t="s">
        <v>113</v>
      </c>
      <c r="B65" s="44" t="s">
        <v>114</v>
      </c>
      <c r="C65" s="41">
        <f t="shared" si="5"/>
        <v>2</v>
      </c>
      <c r="D65" s="45">
        <v>1</v>
      </c>
      <c r="E65" s="41">
        <v>0</v>
      </c>
      <c r="F65" s="45">
        <v>1</v>
      </c>
      <c r="G65" s="47">
        <f>(D65*15)+(E65*45)+(F65*30)</f>
        <v>45</v>
      </c>
      <c r="H65" s="9" t="s">
        <v>97</v>
      </c>
    </row>
    <row r="66" spans="1:8" ht="21" customHeight="1">
      <c r="A66" s="43" t="s">
        <v>115</v>
      </c>
      <c r="B66" s="50" t="s">
        <v>116</v>
      </c>
      <c r="C66" s="41">
        <f t="shared" si="5"/>
        <v>2</v>
      </c>
      <c r="D66" s="45">
        <v>1</v>
      </c>
      <c r="E66" s="41">
        <v>0</v>
      </c>
      <c r="F66" s="45">
        <v>1</v>
      </c>
      <c r="G66" s="47">
        <f>(D66*15)+(E66*45)+(F66*30)</f>
        <v>45</v>
      </c>
      <c r="H66" s="6"/>
    </row>
    <row r="67" spans="1:8" ht="21" customHeight="1">
      <c r="A67" s="133" t="s">
        <v>61</v>
      </c>
      <c r="B67" s="133"/>
      <c r="C67" s="67">
        <f>SUM(C57:C64)</f>
        <v>14</v>
      </c>
      <c r="D67" s="67">
        <f>SUM(D57:D64)</f>
        <v>7</v>
      </c>
      <c r="E67" s="67">
        <f>SUM(E57:E64)</f>
        <v>2</v>
      </c>
      <c r="F67" s="67">
        <f>SUM(F57:F64)</f>
        <v>5</v>
      </c>
      <c r="G67" s="67">
        <f>SUM(G57:G64)</f>
        <v>345</v>
      </c>
      <c r="H67" s="30"/>
    </row>
    <row r="68" spans="1:8" ht="21" customHeight="1">
      <c r="A68" s="17">
        <v>102001</v>
      </c>
      <c r="B68" s="49" t="s">
        <v>224</v>
      </c>
      <c r="C68" s="41">
        <f aca="true" t="shared" si="6" ref="C68:C78">D68+E68+F68</f>
        <v>3</v>
      </c>
      <c r="D68" s="41">
        <v>3</v>
      </c>
      <c r="E68" s="41">
        <v>0</v>
      </c>
      <c r="F68" s="41">
        <v>0</v>
      </c>
      <c r="G68" s="41">
        <f>D68*15+E68*45+F68*30</f>
        <v>45</v>
      </c>
      <c r="H68" s="9"/>
    </row>
    <row r="69" spans="1:8" ht="21" customHeight="1">
      <c r="A69" s="43" t="s">
        <v>117</v>
      </c>
      <c r="B69" s="49" t="s">
        <v>118</v>
      </c>
      <c r="C69" s="41">
        <f t="shared" si="6"/>
        <v>3</v>
      </c>
      <c r="D69" s="45">
        <v>3</v>
      </c>
      <c r="E69" s="41">
        <v>0</v>
      </c>
      <c r="F69" s="45">
        <v>0</v>
      </c>
      <c r="G69" s="41">
        <f>D69*15+E69*45+F69*30</f>
        <v>45</v>
      </c>
      <c r="H69" s="9" t="s">
        <v>97</v>
      </c>
    </row>
    <row r="70" spans="1:8" ht="21" customHeight="1">
      <c r="A70" s="43" t="s">
        <v>119</v>
      </c>
      <c r="B70" s="44" t="s">
        <v>120</v>
      </c>
      <c r="C70" s="41">
        <f t="shared" si="6"/>
        <v>2</v>
      </c>
      <c r="D70" s="45">
        <v>2</v>
      </c>
      <c r="E70" s="45">
        <v>0</v>
      </c>
      <c r="F70" s="45">
        <v>0</v>
      </c>
      <c r="G70" s="41">
        <f>D70*15+E70*45+F70*30</f>
        <v>30</v>
      </c>
      <c r="H70" s="9"/>
    </row>
    <row r="71" spans="1:8" ht="21" customHeight="1">
      <c r="A71" s="43" t="s">
        <v>121</v>
      </c>
      <c r="B71" s="49" t="s">
        <v>122</v>
      </c>
      <c r="C71" s="41">
        <f t="shared" si="6"/>
        <v>1</v>
      </c>
      <c r="D71" s="45">
        <v>0</v>
      </c>
      <c r="E71" s="41">
        <v>1</v>
      </c>
      <c r="F71" s="41">
        <v>0</v>
      </c>
      <c r="G71" s="47">
        <f>(D71*15)+(E71*45)+(F71*30)</f>
        <v>45</v>
      </c>
      <c r="H71" s="9"/>
    </row>
    <row r="72" spans="1:8" ht="21" customHeight="1">
      <c r="A72" s="43" t="s">
        <v>123</v>
      </c>
      <c r="B72" s="50" t="s">
        <v>124</v>
      </c>
      <c r="C72" s="41">
        <f t="shared" si="6"/>
        <v>3</v>
      </c>
      <c r="D72" s="45">
        <v>2</v>
      </c>
      <c r="E72" s="41">
        <v>0</v>
      </c>
      <c r="F72" s="45">
        <v>1</v>
      </c>
      <c r="G72" s="41">
        <f>D72*15+E72*45+F72*30</f>
        <v>60</v>
      </c>
      <c r="H72" s="6"/>
    </row>
    <row r="73" spans="1:9" s="120" customFormat="1" ht="21" customHeight="1">
      <c r="A73" s="115" t="s">
        <v>125</v>
      </c>
      <c r="B73" s="116" t="s">
        <v>126</v>
      </c>
      <c r="C73" s="117">
        <f t="shared" si="6"/>
        <v>3</v>
      </c>
      <c r="D73" s="118">
        <v>2</v>
      </c>
      <c r="E73" s="117">
        <v>0</v>
      </c>
      <c r="F73" s="118">
        <v>1</v>
      </c>
      <c r="G73" s="117">
        <v>60</v>
      </c>
      <c r="H73" s="119"/>
      <c r="I73" s="120" t="s">
        <v>275</v>
      </c>
    </row>
    <row r="74" spans="1:9" ht="21" customHeight="1">
      <c r="A74" s="26">
        <v>117062</v>
      </c>
      <c r="B74" s="28" t="s">
        <v>57</v>
      </c>
      <c r="C74" s="6">
        <f t="shared" si="6"/>
        <v>1</v>
      </c>
      <c r="D74" s="51">
        <v>0</v>
      </c>
      <c r="E74" s="51">
        <v>1</v>
      </c>
      <c r="F74" s="51">
        <v>0</v>
      </c>
      <c r="G74" s="6">
        <f>D74*15+E74*45+F74*30</f>
        <v>45</v>
      </c>
      <c r="H74" s="14"/>
      <c r="I74" s="68" t="s">
        <v>277</v>
      </c>
    </row>
    <row r="75" spans="1:8" ht="21" customHeight="1">
      <c r="A75" s="151" t="s">
        <v>226</v>
      </c>
      <c r="B75" s="152"/>
      <c r="C75" s="153"/>
      <c r="D75" s="14"/>
      <c r="E75" s="14"/>
      <c r="F75" s="14"/>
      <c r="G75" s="14"/>
      <c r="H75" s="14"/>
    </row>
    <row r="76" spans="1:8" ht="21" customHeight="1">
      <c r="A76" s="43" t="s">
        <v>127</v>
      </c>
      <c r="B76" s="44" t="s">
        <v>128</v>
      </c>
      <c r="C76" s="41">
        <f t="shared" si="6"/>
        <v>2</v>
      </c>
      <c r="D76" s="45">
        <v>1</v>
      </c>
      <c r="E76" s="41">
        <v>0</v>
      </c>
      <c r="F76" s="45">
        <v>1</v>
      </c>
      <c r="G76" s="47">
        <f>(D76*15)+(E76*45)+(F76*30)</f>
        <v>45</v>
      </c>
      <c r="H76" s="9" t="s">
        <v>97</v>
      </c>
    </row>
    <row r="77" spans="1:8" ht="21" customHeight="1">
      <c r="A77" s="43" t="s">
        <v>129</v>
      </c>
      <c r="B77" s="44" t="s">
        <v>130</v>
      </c>
      <c r="C77" s="41">
        <f t="shared" si="6"/>
        <v>2</v>
      </c>
      <c r="D77" s="45">
        <v>1</v>
      </c>
      <c r="E77" s="41">
        <v>0</v>
      </c>
      <c r="F77" s="45">
        <v>1</v>
      </c>
      <c r="G77" s="47">
        <f>(D77*15)+(E77*45)+(F77*30)</f>
        <v>45</v>
      </c>
      <c r="H77" s="9" t="s">
        <v>97</v>
      </c>
    </row>
    <row r="78" spans="1:8" ht="21" customHeight="1">
      <c r="A78" s="43" t="s">
        <v>131</v>
      </c>
      <c r="B78" s="44" t="s">
        <v>132</v>
      </c>
      <c r="C78" s="41">
        <f t="shared" si="6"/>
        <v>2</v>
      </c>
      <c r="D78" s="45">
        <v>1</v>
      </c>
      <c r="E78" s="41">
        <v>0</v>
      </c>
      <c r="F78" s="45">
        <v>1</v>
      </c>
      <c r="G78" s="47">
        <f>(D78*15)+(E78*45)+(F78*30)</f>
        <v>45</v>
      </c>
      <c r="H78" s="6"/>
    </row>
    <row r="79" spans="1:8" ht="21" customHeight="1">
      <c r="A79" s="133" t="s">
        <v>70</v>
      </c>
      <c r="B79" s="133"/>
      <c r="C79" s="67">
        <f>SUM(C68:C74)+C76</f>
        <v>18</v>
      </c>
      <c r="D79" s="67">
        <f>SUM(D68:D74)+D76</f>
        <v>13</v>
      </c>
      <c r="E79" s="66">
        <f>SUM(E68:E74)+E76</f>
        <v>2</v>
      </c>
      <c r="F79" s="67">
        <f>SUM(F68:F74)+F76</f>
        <v>3</v>
      </c>
      <c r="G79" s="66">
        <f>SUM(G68:G74)+G76</f>
        <v>375</v>
      </c>
      <c r="H79" s="75"/>
    </row>
    <row r="80" spans="1:8" ht="21" customHeight="1">
      <c r="A80" s="43" t="s">
        <v>133</v>
      </c>
      <c r="B80" s="50" t="s">
        <v>134</v>
      </c>
      <c r="C80" s="41">
        <f aca="true" t="shared" si="7" ref="C80:C90">D80+E80+F80</f>
        <v>3</v>
      </c>
      <c r="D80" s="45">
        <v>3</v>
      </c>
      <c r="E80" s="41">
        <v>0</v>
      </c>
      <c r="F80" s="41">
        <v>0</v>
      </c>
      <c r="G80" s="41">
        <f>D80*15+E80*45+F80*30</f>
        <v>45</v>
      </c>
      <c r="H80" s="9"/>
    </row>
    <row r="81" spans="1:8" ht="21" customHeight="1">
      <c r="A81" s="43" t="s">
        <v>135</v>
      </c>
      <c r="B81" s="44" t="s">
        <v>136</v>
      </c>
      <c r="C81" s="41">
        <f t="shared" si="7"/>
        <v>1</v>
      </c>
      <c r="D81" s="45">
        <v>0</v>
      </c>
      <c r="E81" s="45">
        <v>1</v>
      </c>
      <c r="F81" s="45">
        <v>0</v>
      </c>
      <c r="G81" s="52">
        <f>(D81*15)+(E81*45)+(F81*30)</f>
        <v>45</v>
      </c>
      <c r="H81" s="9" t="s">
        <v>97</v>
      </c>
    </row>
    <row r="82" spans="1:8" ht="21" customHeight="1">
      <c r="A82" s="43" t="s">
        <v>137</v>
      </c>
      <c r="B82" s="44" t="s">
        <v>138</v>
      </c>
      <c r="C82" s="41">
        <f t="shared" si="7"/>
        <v>2</v>
      </c>
      <c r="D82" s="41">
        <v>1</v>
      </c>
      <c r="E82" s="41">
        <v>1</v>
      </c>
      <c r="F82" s="41">
        <v>0</v>
      </c>
      <c r="G82" s="47">
        <f>(D82*15)+(E82*45)+(F82*30)</f>
        <v>60</v>
      </c>
      <c r="H82" s="6"/>
    </row>
    <row r="83" spans="1:8" ht="21" customHeight="1">
      <c r="A83" s="43" t="s">
        <v>139</v>
      </c>
      <c r="B83" s="44" t="s">
        <v>222</v>
      </c>
      <c r="C83" s="41">
        <f t="shared" si="7"/>
        <v>3</v>
      </c>
      <c r="D83" s="45">
        <v>3</v>
      </c>
      <c r="E83" s="41">
        <v>0</v>
      </c>
      <c r="F83" s="41">
        <v>0</v>
      </c>
      <c r="G83" s="47">
        <f>(D83*15)+(E83*45)+(F83*30)</f>
        <v>45</v>
      </c>
      <c r="H83" s="6" t="s">
        <v>140</v>
      </c>
    </row>
    <row r="84" spans="1:8" ht="21" customHeight="1">
      <c r="A84" s="43" t="s">
        <v>141</v>
      </c>
      <c r="B84" s="44" t="s">
        <v>220</v>
      </c>
      <c r="C84" s="41">
        <f t="shared" si="7"/>
        <v>3</v>
      </c>
      <c r="D84" s="45">
        <v>3</v>
      </c>
      <c r="E84" s="45">
        <v>0</v>
      </c>
      <c r="F84" s="45">
        <v>0</v>
      </c>
      <c r="G84" s="52">
        <f>(D84*15)+(E84*45)+(F84*30)</f>
        <v>45</v>
      </c>
      <c r="H84" s="6" t="s">
        <v>140</v>
      </c>
    </row>
    <row r="85" spans="1:8" ht="21" customHeight="1">
      <c r="A85" s="43" t="s">
        <v>142</v>
      </c>
      <c r="B85" s="44" t="s">
        <v>216</v>
      </c>
      <c r="C85" s="41">
        <f t="shared" si="7"/>
        <v>1</v>
      </c>
      <c r="D85" s="41">
        <v>0</v>
      </c>
      <c r="E85" s="45">
        <v>1</v>
      </c>
      <c r="F85" s="41">
        <v>0</v>
      </c>
      <c r="G85" s="47">
        <f>(D85*15)+(E85*45)+(F85*30)</f>
        <v>45</v>
      </c>
      <c r="H85" s="9" t="s">
        <v>97</v>
      </c>
    </row>
    <row r="86" spans="1:8" ht="21" customHeight="1">
      <c r="A86" s="151" t="s">
        <v>228</v>
      </c>
      <c r="B86" s="152"/>
      <c r="C86" s="153"/>
      <c r="D86" s="6"/>
      <c r="E86" s="6"/>
      <c r="F86" s="48"/>
      <c r="G86" s="6"/>
      <c r="H86" s="6"/>
    </row>
    <row r="87" spans="1:9" s="120" customFormat="1" ht="21" customHeight="1">
      <c r="A87" s="115" t="s">
        <v>143</v>
      </c>
      <c r="B87" s="116" t="s">
        <v>223</v>
      </c>
      <c r="C87" s="117">
        <f t="shared" si="7"/>
        <v>2</v>
      </c>
      <c r="D87" s="118">
        <v>2</v>
      </c>
      <c r="E87" s="117">
        <v>0</v>
      </c>
      <c r="F87" s="117">
        <v>0</v>
      </c>
      <c r="G87" s="121">
        <f>(D87*15)+(E87*45)+(F87*30)</f>
        <v>30</v>
      </c>
      <c r="H87" s="122"/>
      <c r="I87" s="120" t="s">
        <v>276</v>
      </c>
    </row>
    <row r="88" spans="1:8" ht="21" customHeight="1">
      <c r="A88" s="43" t="s">
        <v>144</v>
      </c>
      <c r="B88" s="44" t="s">
        <v>221</v>
      </c>
      <c r="C88" s="41">
        <f t="shared" si="7"/>
        <v>2</v>
      </c>
      <c r="D88" s="45">
        <v>2</v>
      </c>
      <c r="E88" s="41">
        <v>0</v>
      </c>
      <c r="F88" s="41">
        <v>0</v>
      </c>
      <c r="G88" s="47">
        <f>(D88*15)+(E88*45)+(F88*30)</f>
        <v>30</v>
      </c>
      <c r="H88" s="6"/>
    </row>
    <row r="89" spans="1:8" ht="21" customHeight="1">
      <c r="A89" s="43" t="s">
        <v>145</v>
      </c>
      <c r="B89" s="44" t="s">
        <v>215</v>
      </c>
      <c r="C89" s="41">
        <f t="shared" si="7"/>
        <v>2</v>
      </c>
      <c r="D89" s="45">
        <v>2</v>
      </c>
      <c r="E89" s="41">
        <v>0</v>
      </c>
      <c r="F89" s="41">
        <v>0</v>
      </c>
      <c r="G89" s="47">
        <f>(D89*15)+(E89*45)+(F89*30)</f>
        <v>30</v>
      </c>
      <c r="H89" s="9" t="s">
        <v>97</v>
      </c>
    </row>
    <row r="90" spans="1:8" ht="21" customHeight="1">
      <c r="A90" s="43" t="s">
        <v>146</v>
      </c>
      <c r="B90" s="44" t="s">
        <v>219</v>
      </c>
      <c r="C90" s="41">
        <f t="shared" si="7"/>
        <v>2</v>
      </c>
      <c r="D90" s="45">
        <v>2</v>
      </c>
      <c r="E90" s="41">
        <v>0</v>
      </c>
      <c r="F90" s="41">
        <v>0</v>
      </c>
      <c r="G90" s="47">
        <f>(D90*15)+(E90*45)+(F90*30)</f>
        <v>30</v>
      </c>
      <c r="H90" s="9" t="s">
        <v>97</v>
      </c>
    </row>
    <row r="91" spans="1:8" ht="21" customHeight="1">
      <c r="A91" s="133" t="s">
        <v>83</v>
      </c>
      <c r="B91" s="133"/>
      <c r="C91" s="67">
        <f>SUM(C80:C85)+C87+C88</f>
        <v>17</v>
      </c>
      <c r="D91" s="67">
        <f>SUM(D80:D85)+D87+D88</f>
        <v>14</v>
      </c>
      <c r="E91" s="66">
        <f>SUM(E80:E85)+E87+E88</f>
        <v>3</v>
      </c>
      <c r="F91" s="67">
        <f>SUM(F80:F85)+F87+F88</f>
        <v>0</v>
      </c>
      <c r="G91" s="66">
        <f>SUM(G80:G85)+G87+G88</f>
        <v>345</v>
      </c>
      <c r="H91" s="56"/>
    </row>
    <row r="92" spans="1:8" ht="21" customHeight="1">
      <c r="A92" s="11" t="s">
        <v>84</v>
      </c>
      <c r="B92" s="14" t="s">
        <v>213</v>
      </c>
      <c r="C92" s="41">
        <f>D92+E92+F92</f>
        <v>10</v>
      </c>
      <c r="D92" s="6">
        <v>10</v>
      </c>
      <c r="E92" s="6">
        <v>0</v>
      </c>
      <c r="F92" s="6">
        <v>0</v>
      </c>
      <c r="G92" s="6">
        <v>150</v>
      </c>
      <c r="H92" s="14"/>
    </row>
    <row r="93" spans="1:8" ht="21" customHeight="1">
      <c r="A93" s="133" t="s">
        <v>85</v>
      </c>
      <c r="B93" s="133"/>
      <c r="C93" s="66">
        <v>10</v>
      </c>
      <c r="D93" s="66">
        <v>10</v>
      </c>
      <c r="E93" s="66">
        <v>0</v>
      </c>
      <c r="F93" s="66">
        <v>0</v>
      </c>
      <c r="G93" s="66">
        <v>150</v>
      </c>
      <c r="H93" s="56"/>
    </row>
    <row r="94" spans="1:8" ht="21" customHeight="1">
      <c r="A94" s="150" t="s">
        <v>86</v>
      </c>
      <c r="B94" s="150"/>
      <c r="C94" s="67">
        <f>SUM(C16,C25,C34,C45,C56,C67,C79,C91,C93)</f>
        <v>139</v>
      </c>
      <c r="D94" s="67">
        <f>SUM(D16,D25,D34,D45,D56,D67,D79,D91,D93)</f>
        <v>99</v>
      </c>
      <c r="E94" s="67">
        <f>SUM(E16,E25,E34,E45,E56,E67,E79,E91,E93)</f>
        <v>18</v>
      </c>
      <c r="F94" s="67">
        <f>SUM(F16,F25,F34,F45,F56,F67,F79,F91,F93)</f>
        <v>22</v>
      </c>
      <c r="G94" s="67">
        <f>SUM(G16,G25,G34,G45,G56,G67,G79,G91,G93)</f>
        <v>2955</v>
      </c>
      <c r="H94" s="66">
        <f>G94-150</f>
        <v>2805</v>
      </c>
    </row>
    <row r="95" spans="1:10" s="63" customFormat="1" ht="34.5" customHeight="1">
      <c r="A95" s="85" t="s">
        <v>240</v>
      </c>
      <c r="B95" s="86"/>
      <c r="C95" s="87"/>
      <c r="D95" s="158" t="s">
        <v>241</v>
      </c>
      <c r="E95" s="158"/>
      <c r="F95" s="158"/>
      <c r="G95" s="158"/>
      <c r="H95" s="158"/>
      <c r="I95" s="19"/>
      <c r="J95" s="53"/>
    </row>
    <row r="96" spans="1:10" s="53" customFormat="1" ht="20.25" customHeight="1">
      <c r="A96" s="124" t="s">
        <v>242</v>
      </c>
      <c r="B96" s="124"/>
      <c r="C96" s="18"/>
      <c r="D96" s="18"/>
      <c r="E96" s="125"/>
      <c r="F96" s="125"/>
      <c r="G96" s="125"/>
      <c r="H96" s="125"/>
      <c r="I96" s="63"/>
      <c r="J96" s="63"/>
    </row>
    <row r="97" spans="1:8" s="63" customFormat="1" ht="20.25" customHeight="1">
      <c r="A97" s="124" t="s">
        <v>243</v>
      </c>
      <c r="B97" s="124"/>
      <c r="C97" s="18"/>
      <c r="D97" s="18"/>
      <c r="E97" s="65"/>
      <c r="F97" s="65"/>
      <c r="G97" s="65"/>
      <c r="H97" s="65"/>
    </row>
    <row r="98" spans="1:8" s="63" customFormat="1" ht="20.25" customHeight="1">
      <c r="A98" s="124" t="s">
        <v>244</v>
      </c>
      <c r="B98" s="124"/>
      <c r="C98" s="18"/>
      <c r="D98" s="18"/>
      <c r="E98" s="65"/>
      <c r="F98" s="65"/>
      <c r="G98" s="65"/>
      <c r="H98" s="65"/>
    </row>
    <row r="99" spans="1:8" s="63" customFormat="1" ht="27.75" customHeight="1">
      <c r="A99" s="88"/>
      <c r="B99" s="20"/>
      <c r="C99" s="18"/>
      <c r="D99" s="125"/>
      <c r="E99" s="125"/>
      <c r="F99" s="125"/>
      <c r="G99" s="125"/>
      <c r="H99" s="125"/>
    </row>
    <row r="100" spans="1:8" ht="18.75" customHeight="1">
      <c r="A100" s="69"/>
      <c r="B100" s="63"/>
      <c r="C100" s="69"/>
      <c r="D100" s="69"/>
      <c r="E100" s="69"/>
      <c r="F100" s="69"/>
      <c r="G100" s="69"/>
      <c r="H100" s="54"/>
    </row>
  </sheetData>
  <sheetProtection/>
  <mergeCells count="33">
    <mergeCell ref="A34:B34"/>
    <mergeCell ref="A45:B45"/>
    <mergeCell ref="A56:B56"/>
    <mergeCell ref="A97:B97"/>
    <mergeCell ref="A98:B98"/>
    <mergeCell ref="D99:H99"/>
    <mergeCell ref="A67:B67"/>
    <mergeCell ref="A53:C53"/>
    <mergeCell ref="A62:C62"/>
    <mergeCell ref="A75:C75"/>
    <mergeCell ref="A25:B25"/>
    <mergeCell ref="A4:H4"/>
    <mergeCell ref="A5:H5"/>
    <mergeCell ref="A6:A7"/>
    <mergeCell ref="B6:B7"/>
    <mergeCell ref="C6:F6"/>
    <mergeCell ref="G6:G7"/>
    <mergeCell ref="A91:B91"/>
    <mergeCell ref="A93:B93"/>
    <mergeCell ref="A94:B94"/>
    <mergeCell ref="D95:H95"/>
    <mergeCell ref="A96:B96"/>
    <mergeCell ref="E96:H96"/>
    <mergeCell ref="A86:C86"/>
    <mergeCell ref="A1:B1"/>
    <mergeCell ref="C1:H1"/>
    <mergeCell ref="A2:B2"/>
    <mergeCell ref="C2:H2"/>
    <mergeCell ref="A79:B79"/>
    <mergeCell ref="A41:C41"/>
    <mergeCell ref="C3:H3"/>
    <mergeCell ref="H6:H7"/>
    <mergeCell ref="A16:B16"/>
  </mergeCells>
  <printOptions/>
  <pageMargins left="0.5" right="0.38" top="0.65" bottom="0.47" header="0.3" footer="0.2"/>
  <pageSetup horizontalDpi="600" verticalDpi="600" orientation="portrait" paperSize="9" r:id="rId2"/>
  <headerFooter differentFirst="1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8.21484375" style="0" customWidth="1"/>
    <col min="2" max="2" width="30.10546875" style="21" customWidth="1"/>
    <col min="3" max="4" width="8.21484375" style="0" customWidth="1"/>
    <col min="5" max="5" width="8.5546875" style="0" customWidth="1"/>
    <col min="6" max="6" width="6.6640625" style="0" customWidth="1"/>
    <col min="7" max="7" width="6.3359375" style="0" bestFit="1" customWidth="1"/>
    <col min="8" max="8" width="5.5546875" style="0" customWidth="1"/>
    <col min="11" max="11" width="17.6640625" style="0" customWidth="1"/>
    <col min="12" max="12" width="15.5546875" style="0" customWidth="1"/>
    <col min="13" max="13" width="11.88671875" style="0" customWidth="1"/>
  </cols>
  <sheetData>
    <row r="1" spans="1:8" s="110" customFormat="1" ht="18.75" customHeight="1">
      <c r="A1" s="156" t="s">
        <v>229</v>
      </c>
      <c r="B1" s="156"/>
      <c r="C1" s="145" t="s">
        <v>230</v>
      </c>
      <c r="D1" s="145"/>
      <c r="E1" s="145"/>
      <c r="F1" s="145"/>
      <c r="G1" s="145"/>
      <c r="H1" s="145"/>
    </row>
    <row r="2" spans="1:8" s="110" customFormat="1" ht="18.75" customHeight="1">
      <c r="A2" s="157" t="s">
        <v>232</v>
      </c>
      <c r="B2" s="157"/>
      <c r="C2" s="165" t="s">
        <v>231</v>
      </c>
      <c r="D2" s="165"/>
      <c r="E2" s="165"/>
      <c r="F2" s="165"/>
      <c r="G2" s="165"/>
      <c r="H2" s="165"/>
    </row>
    <row r="3" spans="1:8" s="110" customFormat="1" ht="24.75" customHeight="1">
      <c r="A3" s="111"/>
      <c r="B3" s="111"/>
      <c r="C3" s="166" t="s">
        <v>249</v>
      </c>
      <c r="D3" s="166"/>
      <c r="E3" s="166"/>
      <c r="F3" s="166"/>
      <c r="G3" s="166"/>
      <c r="H3" s="166"/>
    </row>
    <row r="4" spans="1:8" ht="26.2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ht="24.75" customHeight="1">
      <c r="A5" s="159" t="s">
        <v>251</v>
      </c>
      <c r="B5" s="159"/>
      <c r="C5" s="159"/>
      <c r="D5" s="159"/>
      <c r="E5" s="159"/>
      <c r="F5" s="159"/>
      <c r="G5" s="159"/>
      <c r="H5" s="159"/>
    </row>
    <row r="6" spans="1:8" ht="20.25" customHeight="1">
      <c r="A6" s="137" t="s">
        <v>2</v>
      </c>
      <c r="B6" s="139" t="s">
        <v>3</v>
      </c>
      <c r="C6" s="139" t="s">
        <v>4</v>
      </c>
      <c r="D6" s="139"/>
      <c r="E6" s="139"/>
      <c r="F6" s="139"/>
      <c r="G6" s="141" t="s">
        <v>238</v>
      </c>
      <c r="H6" s="137" t="s">
        <v>6</v>
      </c>
    </row>
    <row r="7" spans="1:8" ht="20.25" customHeight="1">
      <c r="A7" s="162"/>
      <c r="B7" s="163"/>
      <c r="C7" s="98" t="s">
        <v>7</v>
      </c>
      <c r="D7" s="98" t="s">
        <v>8</v>
      </c>
      <c r="E7" s="98" t="s">
        <v>9</v>
      </c>
      <c r="F7" s="98" t="s">
        <v>10</v>
      </c>
      <c r="G7" s="164"/>
      <c r="H7" s="143"/>
    </row>
    <row r="8" spans="1:8" s="68" customFormat="1" ht="19.5" customHeight="1">
      <c r="A8" s="27"/>
      <c r="B8" s="28" t="s">
        <v>11</v>
      </c>
      <c r="C8" s="27">
        <f>D8+E8+F8</f>
        <v>0</v>
      </c>
      <c r="D8" s="27">
        <v>0</v>
      </c>
      <c r="E8" s="27">
        <v>0</v>
      </c>
      <c r="F8" s="27">
        <v>0</v>
      </c>
      <c r="G8" s="27">
        <v>165</v>
      </c>
      <c r="H8" s="4"/>
    </row>
    <row r="9" spans="1:8" s="68" customFormat="1" ht="19.5" customHeight="1">
      <c r="A9" s="27">
        <v>102002</v>
      </c>
      <c r="B9" s="28" t="s">
        <v>12</v>
      </c>
      <c r="C9" s="27">
        <f>D9+E9+F9</f>
        <v>1</v>
      </c>
      <c r="D9" s="27">
        <v>0</v>
      </c>
      <c r="E9" s="27">
        <v>0</v>
      </c>
      <c r="F9" s="27">
        <v>1</v>
      </c>
      <c r="G9" s="27">
        <f>D9*15+E9*45+F9*30</f>
        <v>30</v>
      </c>
      <c r="H9" s="6"/>
    </row>
    <row r="10" spans="1:8" s="68" customFormat="1" ht="19.5" customHeight="1">
      <c r="A10" s="27">
        <v>102008</v>
      </c>
      <c r="B10" s="28" t="s">
        <v>13</v>
      </c>
      <c r="C10" s="27">
        <f aca="true" t="shared" si="0" ref="C10:C15">D10+E10+F10</f>
        <v>3</v>
      </c>
      <c r="D10" s="27">
        <v>2</v>
      </c>
      <c r="E10" s="27">
        <v>0</v>
      </c>
      <c r="F10" s="27">
        <v>1</v>
      </c>
      <c r="G10" s="27">
        <f>D10*15+E10*45+F10*30</f>
        <v>60</v>
      </c>
      <c r="H10" s="29"/>
    </row>
    <row r="11" spans="1:8" s="68" customFormat="1" ht="19.5" customHeight="1">
      <c r="A11" s="27">
        <v>102019</v>
      </c>
      <c r="B11" s="28" t="s">
        <v>14</v>
      </c>
      <c r="C11" s="27">
        <f t="shared" si="0"/>
        <v>2</v>
      </c>
      <c r="D11" s="27">
        <v>1</v>
      </c>
      <c r="E11" s="27">
        <v>0</v>
      </c>
      <c r="F11" s="27">
        <v>1</v>
      </c>
      <c r="G11" s="27">
        <f>D11*15+E11*45+F11*30</f>
        <v>45</v>
      </c>
      <c r="H11" s="6"/>
    </row>
    <row r="12" spans="1:8" s="68" customFormat="1" ht="19.5" customHeight="1">
      <c r="A12" s="27">
        <v>117006</v>
      </c>
      <c r="B12" s="28" t="s">
        <v>15</v>
      </c>
      <c r="C12" s="27">
        <f t="shared" si="0"/>
        <v>2</v>
      </c>
      <c r="D12" s="27">
        <v>1</v>
      </c>
      <c r="E12" s="27">
        <v>0</v>
      </c>
      <c r="F12" s="27">
        <v>1</v>
      </c>
      <c r="G12" s="27">
        <f>D12*15+E12*45+F12*30</f>
        <v>45</v>
      </c>
      <c r="H12" s="8"/>
    </row>
    <row r="13" spans="1:8" s="68" customFormat="1" ht="19.5" customHeight="1">
      <c r="A13" s="27">
        <v>117008</v>
      </c>
      <c r="B13" s="28" t="s">
        <v>16</v>
      </c>
      <c r="C13" s="27">
        <f t="shared" si="0"/>
        <v>2</v>
      </c>
      <c r="D13" s="27">
        <v>2</v>
      </c>
      <c r="E13" s="27">
        <v>0</v>
      </c>
      <c r="F13" s="27">
        <v>0</v>
      </c>
      <c r="G13" s="27">
        <f>F13*30+E13*45+D13*15</f>
        <v>30</v>
      </c>
      <c r="H13" s="6"/>
    </row>
    <row r="14" spans="1:8" s="68" customFormat="1" ht="19.5" customHeight="1">
      <c r="A14" s="27">
        <v>117009</v>
      </c>
      <c r="B14" s="28" t="s">
        <v>17</v>
      </c>
      <c r="C14" s="27">
        <f t="shared" si="0"/>
        <v>1</v>
      </c>
      <c r="D14" s="27">
        <v>0</v>
      </c>
      <c r="E14" s="27">
        <v>1</v>
      </c>
      <c r="F14" s="27">
        <v>0</v>
      </c>
      <c r="G14" s="27">
        <f>F14*30+E14*45+D14*15</f>
        <v>45</v>
      </c>
      <c r="H14" s="6" t="s">
        <v>18</v>
      </c>
    </row>
    <row r="15" spans="1:8" s="68" customFormat="1" ht="19.5" customHeight="1">
      <c r="A15" s="27">
        <v>117010</v>
      </c>
      <c r="B15" s="28" t="s">
        <v>19</v>
      </c>
      <c r="C15" s="27">
        <f t="shared" si="0"/>
        <v>1</v>
      </c>
      <c r="D15" s="27">
        <v>0</v>
      </c>
      <c r="E15" s="27">
        <v>1</v>
      </c>
      <c r="F15" s="27">
        <v>0</v>
      </c>
      <c r="G15" s="27">
        <f>F15*30+E15*45+D15*15</f>
        <v>45</v>
      </c>
      <c r="H15" s="6" t="s">
        <v>18</v>
      </c>
    </row>
    <row r="16" spans="1:8" s="68" customFormat="1" ht="19.5" customHeight="1">
      <c r="A16" s="133" t="s">
        <v>20</v>
      </c>
      <c r="B16" s="133"/>
      <c r="C16" s="98">
        <f>SUM(C9:C15)</f>
        <v>12</v>
      </c>
      <c r="D16" s="98">
        <f>SUM(D9:D15)</f>
        <v>6</v>
      </c>
      <c r="E16" s="98">
        <f>SUM(E9:E15)</f>
        <v>2</v>
      </c>
      <c r="F16" s="98">
        <f>SUM(F9:F15)</f>
        <v>4</v>
      </c>
      <c r="G16" s="98">
        <f>SUM(G9:G15)</f>
        <v>300</v>
      </c>
      <c r="H16" s="30"/>
    </row>
    <row r="17" spans="1:8" s="68" customFormat="1" ht="19.5" customHeight="1">
      <c r="A17" s="27">
        <v>102003</v>
      </c>
      <c r="B17" s="28" t="s">
        <v>21</v>
      </c>
      <c r="C17" s="27">
        <f aca="true" t="shared" si="1" ref="C17:C24">D17+E17+F17</f>
        <v>1</v>
      </c>
      <c r="D17" s="27">
        <v>0</v>
      </c>
      <c r="E17" s="27">
        <v>0</v>
      </c>
      <c r="F17" s="27">
        <v>1</v>
      </c>
      <c r="G17" s="27">
        <f>F17*30+E17*45+D17*15</f>
        <v>30</v>
      </c>
      <c r="H17" s="6"/>
    </row>
    <row r="18" spans="1:8" s="68" customFormat="1" ht="19.5" customHeight="1">
      <c r="A18" s="27">
        <v>102011</v>
      </c>
      <c r="B18" s="28" t="s">
        <v>22</v>
      </c>
      <c r="C18" s="27">
        <f t="shared" si="1"/>
        <v>1</v>
      </c>
      <c r="D18" s="27">
        <v>0</v>
      </c>
      <c r="E18" s="27">
        <v>0</v>
      </c>
      <c r="F18" s="27">
        <v>1</v>
      </c>
      <c r="G18" s="27">
        <f>F18*30+E18*45+D18*15</f>
        <v>30</v>
      </c>
      <c r="H18" s="29"/>
    </row>
    <row r="19" spans="1:8" s="68" customFormat="1" ht="19.5" customHeight="1">
      <c r="A19" s="81">
        <v>102014</v>
      </c>
      <c r="B19" s="28" t="s">
        <v>23</v>
      </c>
      <c r="C19" s="27">
        <f t="shared" si="1"/>
        <v>3</v>
      </c>
      <c r="D19" s="27">
        <v>2</v>
      </c>
      <c r="E19" s="27">
        <v>1</v>
      </c>
      <c r="F19" s="27">
        <v>0</v>
      </c>
      <c r="G19" s="27">
        <f>F19*30+E19*45+D19*15</f>
        <v>75</v>
      </c>
      <c r="H19" s="29"/>
    </row>
    <row r="20" spans="1:8" s="68" customFormat="1" ht="19.5" customHeight="1">
      <c r="A20" s="27">
        <v>102020</v>
      </c>
      <c r="B20" s="28" t="s">
        <v>24</v>
      </c>
      <c r="C20" s="27">
        <f t="shared" si="1"/>
        <v>2</v>
      </c>
      <c r="D20" s="27">
        <v>1</v>
      </c>
      <c r="E20" s="27">
        <v>0</v>
      </c>
      <c r="F20" s="27">
        <v>1</v>
      </c>
      <c r="G20" s="27">
        <f>F20*30+E20*45+D20*15</f>
        <v>45</v>
      </c>
      <c r="H20" s="6"/>
    </row>
    <row r="21" spans="1:8" s="68" customFormat="1" ht="19.5" customHeight="1">
      <c r="A21" s="27">
        <v>102028</v>
      </c>
      <c r="B21" s="28" t="s">
        <v>25</v>
      </c>
      <c r="C21" s="27">
        <f t="shared" si="1"/>
        <v>2</v>
      </c>
      <c r="D21" s="27">
        <v>1</v>
      </c>
      <c r="E21" s="27">
        <v>1</v>
      </c>
      <c r="F21" s="27">
        <v>0</v>
      </c>
      <c r="G21" s="27">
        <f>D21*15+E21*45+F21*30</f>
        <v>60</v>
      </c>
      <c r="H21" s="29"/>
    </row>
    <row r="22" spans="1:8" s="68" customFormat="1" ht="19.5" customHeight="1">
      <c r="A22" s="27">
        <v>117001</v>
      </c>
      <c r="B22" s="28" t="s">
        <v>26</v>
      </c>
      <c r="C22" s="27">
        <f t="shared" si="1"/>
        <v>1</v>
      </c>
      <c r="D22" s="27">
        <v>0</v>
      </c>
      <c r="E22" s="27">
        <v>1</v>
      </c>
      <c r="F22" s="27">
        <v>0</v>
      </c>
      <c r="G22" s="27">
        <f>F22*30+E22*45+D22*15</f>
        <v>45</v>
      </c>
      <c r="H22" s="29" t="s">
        <v>27</v>
      </c>
    </row>
    <row r="23" spans="1:8" s="68" customFormat="1" ht="19.5" customHeight="1">
      <c r="A23" s="27">
        <v>117007</v>
      </c>
      <c r="B23" s="28" t="s">
        <v>28</v>
      </c>
      <c r="C23" s="27">
        <f t="shared" si="1"/>
        <v>3</v>
      </c>
      <c r="D23" s="27">
        <v>3</v>
      </c>
      <c r="E23" s="27">
        <v>0</v>
      </c>
      <c r="F23" s="27">
        <v>0</v>
      </c>
      <c r="G23" s="27">
        <f>F23*30+E23*45+D23*15</f>
        <v>45</v>
      </c>
      <c r="H23" s="6"/>
    </row>
    <row r="24" spans="1:8" s="68" customFormat="1" ht="19.5" customHeight="1">
      <c r="A24" s="27">
        <v>117002</v>
      </c>
      <c r="B24" s="28" t="s">
        <v>29</v>
      </c>
      <c r="C24" s="27">
        <f t="shared" si="1"/>
        <v>3</v>
      </c>
      <c r="D24" s="27">
        <v>3</v>
      </c>
      <c r="E24" s="27">
        <v>0</v>
      </c>
      <c r="F24" s="27">
        <v>0</v>
      </c>
      <c r="G24" s="27">
        <f>F24*30+E24*45+D24*15</f>
        <v>45</v>
      </c>
      <c r="H24" s="6"/>
    </row>
    <row r="25" spans="1:8" s="68" customFormat="1" ht="19.5" customHeight="1">
      <c r="A25" s="133" t="s">
        <v>30</v>
      </c>
      <c r="B25" s="133"/>
      <c r="C25" s="98">
        <f>SUM(C17:C24)</f>
        <v>16</v>
      </c>
      <c r="D25" s="98">
        <f>SUM(D17:D24)</f>
        <v>10</v>
      </c>
      <c r="E25" s="98">
        <f>SUM(E17:E24)</f>
        <v>3</v>
      </c>
      <c r="F25" s="98">
        <f>SUM(F17:F24)</f>
        <v>3</v>
      </c>
      <c r="G25" s="98">
        <f>SUM(G17:G24)</f>
        <v>375</v>
      </c>
      <c r="H25" s="30"/>
    </row>
    <row r="26" spans="1:8" s="68" customFormat="1" ht="19.5" customHeight="1">
      <c r="A26" s="16">
        <v>102021</v>
      </c>
      <c r="B26" s="23" t="s">
        <v>32</v>
      </c>
      <c r="C26" s="16">
        <f>D26+E26+F26</f>
        <v>2</v>
      </c>
      <c r="D26" s="16">
        <v>1</v>
      </c>
      <c r="E26" s="16">
        <v>0</v>
      </c>
      <c r="F26" s="16">
        <v>1</v>
      </c>
      <c r="G26" s="16">
        <f aca="true" t="shared" si="2" ref="G26:G33">F26*30+E26*45+D26*15</f>
        <v>45</v>
      </c>
      <c r="H26" s="16"/>
    </row>
    <row r="27" spans="1:8" s="68" customFormat="1" ht="19.5" customHeight="1">
      <c r="A27" s="16">
        <v>102029</v>
      </c>
      <c r="B27" s="23" t="s">
        <v>33</v>
      </c>
      <c r="C27" s="16">
        <f aca="true" t="shared" si="3" ref="C27:C33">D27+E27+F27</f>
        <v>2</v>
      </c>
      <c r="D27" s="16">
        <v>1</v>
      </c>
      <c r="E27" s="16">
        <v>1</v>
      </c>
      <c r="F27" s="16">
        <v>0</v>
      </c>
      <c r="G27" s="16">
        <f t="shared" si="2"/>
        <v>60</v>
      </c>
      <c r="H27" s="16"/>
    </row>
    <row r="28" spans="1:8" s="68" customFormat="1" ht="19.5" customHeight="1">
      <c r="A28" s="16">
        <v>102004</v>
      </c>
      <c r="B28" s="23" t="s">
        <v>31</v>
      </c>
      <c r="C28" s="16">
        <f t="shared" si="3"/>
        <v>1</v>
      </c>
      <c r="D28" s="16">
        <v>0</v>
      </c>
      <c r="E28" s="16">
        <v>0</v>
      </c>
      <c r="F28" s="16">
        <v>1</v>
      </c>
      <c r="G28" s="16">
        <f t="shared" si="2"/>
        <v>30</v>
      </c>
      <c r="H28" s="16"/>
    </row>
    <row r="29" spans="1:8" s="70" customFormat="1" ht="19.5" customHeight="1">
      <c r="A29" s="16">
        <v>120023</v>
      </c>
      <c r="B29" s="23" t="s">
        <v>89</v>
      </c>
      <c r="C29" s="16">
        <f t="shared" si="3"/>
        <v>2</v>
      </c>
      <c r="D29" s="16">
        <v>2</v>
      </c>
      <c r="E29" s="16">
        <v>0</v>
      </c>
      <c r="F29" s="16">
        <v>0</v>
      </c>
      <c r="G29" s="16">
        <f t="shared" si="2"/>
        <v>30</v>
      </c>
      <c r="H29" s="16"/>
    </row>
    <row r="30" spans="1:8" s="70" customFormat="1" ht="19.5" customHeight="1">
      <c r="A30" s="16">
        <v>117057</v>
      </c>
      <c r="B30" s="23" t="s">
        <v>38</v>
      </c>
      <c r="C30" s="16">
        <f t="shared" si="3"/>
        <v>1</v>
      </c>
      <c r="D30" s="16">
        <v>0</v>
      </c>
      <c r="E30" s="16">
        <v>1</v>
      </c>
      <c r="F30" s="16">
        <v>0</v>
      </c>
      <c r="G30" s="16">
        <f t="shared" si="2"/>
        <v>45</v>
      </c>
      <c r="H30" s="16"/>
    </row>
    <row r="31" spans="1:8" s="70" customFormat="1" ht="19.5" customHeight="1">
      <c r="A31" s="16">
        <v>117046</v>
      </c>
      <c r="B31" s="23" t="s">
        <v>36</v>
      </c>
      <c r="C31" s="16">
        <f t="shared" si="3"/>
        <v>4</v>
      </c>
      <c r="D31" s="16">
        <v>4</v>
      </c>
      <c r="E31" s="16">
        <v>0</v>
      </c>
      <c r="F31" s="16">
        <v>0</v>
      </c>
      <c r="G31" s="16">
        <f t="shared" si="2"/>
        <v>60</v>
      </c>
      <c r="H31" s="9" t="s">
        <v>18</v>
      </c>
    </row>
    <row r="32" spans="1:8" s="70" customFormat="1" ht="19.5" customHeight="1">
      <c r="A32" s="16">
        <v>117037</v>
      </c>
      <c r="B32" s="23" t="s">
        <v>34</v>
      </c>
      <c r="C32" s="16">
        <f t="shared" si="3"/>
        <v>3</v>
      </c>
      <c r="D32" s="16">
        <v>3</v>
      </c>
      <c r="E32" s="16">
        <v>0</v>
      </c>
      <c r="F32" s="16">
        <v>0</v>
      </c>
      <c r="G32" s="16">
        <f t="shared" si="2"/>
        <v>45</v>
      </c>
      <c r="H32" s="9" t="s">
        <v>35</v>
      </c>
    </row>
    <row r="33" spans="1:8" s="70" customFormat="1" ht="19.5" customHeight="1">
      <c r="A33" s="16">
        <v>117055</v>
      </c>
      <c r="B33" s="23" t="s">
        <v>37</v>
      </c>
      <c r="C33" s="16">
        <f t="shared" si="3"/>
        <v>1</v>
      </c>
      <c r="D33" s="16">
        <v>0</v>
      </c>
      <c r="E33" s="16">
        <v>1</v>
      </c>
      <c r="F33" s="16">
        <v>0</v>
      </c>
      <c r="G33" s="16">
        <f t="shared" si="2"/>
        <v>45</v>
      </c>
      <c r="H33" s="16"/>
    </row>
    <row r="34" spans="1:8" s="70" customFormat="1" ht="19.5" customHeight="1">
      <c r="A34" s="133" t="s">
        <v>39</v>
      </c>
      <c r="B34" s="133"/>
      <c r="C34" s="79">
        <f>SUM(C26:C33)</f>
        <v>16</v>
      </c>
      <c r="D34" s="79">
        <f>SUM(D26:D33)</f>
        <v>11</v>
      </c>
      <c r="E34" s="79">
        <f>SUM(E26:E33)</f>
        <v>3</v>
      </c>
      <c r="F34" s="79">
        <f>SUM(F26:F33)</f>
        <v>2</v>
      </c>
      <c r="G34" s="79">
        <f>SUM(G26:G33)</f>
        <v>360</v>
      </c>
      <c r="H34" s="79"/>
    </row>
    <row r="35" spans="1:8" s="70" customFormat="1" ht="19.5" customHeight="1">
      <c r="A35" s="16">
        <v>102005</v>
      </c>
      <c r="B35" s="23" t="s">
        <v>40</v>
      </c>
      <c r="C35" s="16">
        <f>D35+E35+F35</f>
        <v>5</v>
      </c>
      <c r="D35" s="16">
        <v>4</v>
      </c>
      <c r="E35" s="16">
        <v>0</v>
      </c>
      <c r="F35" s="16">
        <v>1</v>
      </c>
      <c r="G35" s="16">
        <f aca="true" t="shared" si="4" ref="G35:G40">F35*30+E35*45+D35*15</f>
        <v>90</v>
      </c>
      <c r="H35" s="16"/>
    </row>
    <row r="36" spans="1:8" s="70" customFormat="1" ht="19.5" customHeight="1">
      <c r="A36" s="16">
        <v>102006</v>
      </c>
      <c r="B36" s="23" t="s">
        <v>41</v>
      </c>
      <c r="C36" s="16">
        <f>D36+E36+F36</f>
        <v>2</v>
      </c>
      <c r="D36" s="16">
        <v>2</v>
      </c>
      <c r="E36" s="16">
        <v>0</v>
      </c>
      <c r="F36" s="16">
        <v>0</v>
      </c>
      <c r="G36" s="16">
        <f t="shared" si="4"/>
        <v>30</v>
      </c>
      <c r="H36" s="16"/>
    </row>
    <row r="37" spans="1:8" s="70" customFormat="1" ht="19.5" customHeight="1">
      <c r="A37" s="16">
        <v>102030</v>
      </c>
      <c r="B37" s="23" t="s">
        <v>42</v>
      </c>
      <c r="C37" s="16">
        <f>D37+E37+F37</f>
        <v>3</v>
      </c>
      <c r="D37" s="16">
        <v>2</v>
      </c>
      <c r="E37" s="16">
        <v>0</v>
      </c>
      <c r="F37" s="16">
        <v>1</v>
      </c>
      <c r="G37" s="16">
        <f t="shared" si="4"/>
        <v>60</v>
      </c>
      <c r="H37" s="16"/>
    </row>
    <row r="38" spans="1:8" s="70" customFormat="1" ht="19.5" customHeight="1">
      <c r="A38" s="16">
        <v>117003</v>
      </c>
      <c r="B38" s="23" t="s">
        <v>43</v>
      </c>
      <c r="C38" s="16">
        <f>D38+E38+F38</f>
        <v>1</v>
      </c>
      <c r="D38" s="16">
        <v>0</v>
      </c>
      <c r="E38" s="16">
        <v>1</v>
      </c>
      <c r="F38" s="16">
        <v>0</v>
      </c>
      <c r="G38" s="16">
        <f t="shared" si="4"/>
        <v>45</v>
      </c>
      <c r="H38" s="16"/>
    </row>
    <row r="39" spans="1:8" s="70" customFormat="1" ht="19.5" customHeight="1">
      <c r="A39" s="16">
        <v>120035</v>
      </c>
      <c r="B39" s="23" t="s">
        <v>87</v>
      </c>
      <c r="C39" s="16">
        <f>D39+E39+F39</f>
        <v>2</v>
      </c>
      <c r="D39" s="16">
        <v>1</v>
      </c>
      <c r="E39" s="16">
        <v>0</v>
      </c>
      <c r="F39" s="16">
        <v>1</v>
      </c>
      <c r="G39" s="16">
        <f t="shared" si="4"/>
        <v>45</v>
      </c>
      <c r="H39" s="27" t="s">
        <v>44</v>
      </c>
    </row>
    <row r="40" spans="1:8" s="70" customFormat="1" ht="19.5" customHeight="1">
      <c r="A40" s="16">
        <v>117047</v>
      </c>
      <c r="B40" s="31" t="s">
        <v>45</v>
      </c>
      <c r="C40" s="32">
        <v>4</v>
      </c>
      <c r="D40" s="32">
        <v>4</v>
      </c>
      <c r="E40" s="32">
        <v>0</v>
      </c>
      <c r="F40" s="32">
        <v>0</v>
      </c>
      <c r="G40" s="32">
        <f t="shared" si="4"/>
        <v>60</v>
      </c>
      <c r="H40" s="27" t="s">
        <v>18</v>
      </c>
    </row>
    <row r="41" spans="1:8" s="68" customFormat="1" ht="19.5" customHeight="1">
      <c r="A41" s="161" t="s">
        <v>226</v>
      </c>
      <c r="B41" s="161"/>
      <c r="C41" s="161"/>
      <c r="D41" s="32"/>
      <c r="E41" s="32"/>
      <c r="F41" s="32"/>
      <c r="G41" s="32"/>
      <c r="H41" s="32"/>
    </row>
    <row r="42" spans="1:8" s="68" customFormat="1" ht="19.5" customHeight="1">
      <c r="A42" s="16">
        <v>117031</v>
      </c>
      <c r="B42" s="23" t="s">
        <v>46</v>
      </c>
      <c r="C42" s="16">
        <f>D42+E42+F42</f>
        <v>2</v>
      </c>
      <c r="D42" s="16">
        <v>2</v>
      </c>
      <c r="E42" s="16">
        <v>0</v>
      </c>
      <c r="F42" s="16">
        <v>0</v>
      </c>
      <c r="G42" s="16">
        <f>F42*30+E42*45+D42*15</f>
        <v>30</v>
      </c>
      <c r="H42" s="16"/>
    </row>
    <row r="43" spans="1:8" s="68" customFormat="1" ht="19.5" customHeight="1">
      <c r="A43" s="16">
        <v>117040</v>
      </c>
      <c r="B43" s="23" t="s">
        <v>59</v>
      </c>
      <c r="C43" s="16">
        <f>D43+E43+F43</f>
        <v>2</v>
      </c>
      <c r="D43" s="16">
        <v>2</v>
      </c>
      <c r="E43" s="16">
        <v>0</v>
      </c>
      <c r="F43" s="16">
        <v>0</v>
      </c>
      <c r="G43" s="16">
        <f>F43*30+E43*45+D43*15</f>
        <v>30</v>
      </c>
      <c r="H43" s="16"/>
    </row>
    <row r="44" spans="1:8" s="68" customFormat="1" ht="19.5" customHeight="1">
      <c r="A44" s="16">
        <v>117028</v>
      </c>
      <c r="B44" s="23" t="s">
        <v>47</v>
      </c>
      <c r="C44" s="16">
        <f>E44+D44+F44</f>
        <v>2</v>
      </c>
      <c r="D44" s="16">
        <v>2</v>
      </c>
      <c r="E44" s="16">
        <v>0</v>
      </c>
      <c r="F44" s="16">
        <v>0</v>
      </c>
      <c r="G44" s="16">
        <f>D44*15+E44*45+F44*30</f>
        <v>30</v>
      </c>
      <c r="H44" s="16"/>
    </row>
    <row r="45" spans="1:8" s="68" customFormat="1" ht="19.5" customHeight="1">
      <c r="A45" s="133" t="s">
        <v>48</v>
      </c>
      <c r="B45" s="133"/>
      <c r="C45" s="79">
        <f>SUM(C35:C42)</f>
        <v>19</v>
      </c>
      <c r="D45" s="79">
        <f>SUM(D35:D42)</f>
        <v>15</v>
      </c>
      <c r="E45" s="79">
        <f>SUM(E35:E42)</f>
        <v>1</v>
      </c>
      <c r="F45" s="79">
        <f>SUM(F35:F42)</f>
        <v>3</v>
      </c>
      <c r="G45" s="79">
        <f>SUM(G35:G42)</f>
        <v>360</v>
      </c>
      <c r="H45" s="80"/>
    </row>
    <row r="46" spans="1:8" s="68" customFormat="1" ht="19.5" customHeight="1">
      <c r="A46" s="16">
        <v>102034</v>
      </c>
      <c r="B46" s="23" t="s">
        <v>49</v>
      </c>
      <c r="C46" s="16">
        <f>D46+E46+F46</f>
        <v>2</v>
      </c>
      <c r="D46" s="16">
        <v>1</v>
      </c>
      <c r="E46" s="16">
        <v>0</v>
      </c>
      <c r="F46" s="16">
        <v>1</v>
      </c>
      <c r="G46" s="16">
        <f>F46*30+E46*45+D46*15</f>
        <v>45</v>
      </c>
      <c r="H46" s="16"/>
    </row>
    <row r="47" spans="1:8" s="68" customFormat="1" ht="19.5" customHeight="1">
      <c r="A47" s="16">
        <v>117029</v>
      </c>
      <c r="B47" s="23" t="s">
        <v>160</v>
      </c>
      <c r="C47" s="16">
        <f aca="true" t="shared" si="5" ref="C47:C55">D47+E47+F47</f>
        <v>2</v>
      </c>
      <c r="D47" s="16">
        <v>2</v>
      </c>
      <c r="E47" s="16">
        <v>0</v>
      </c>
      <c r="F47" s="16">
        <v>0</v>
      </c>
      <c r="G47" s="16">
        <f aca="true" t="shared" si="6" ref="G47:G55">F47*30+E47*45+D47*15</f>
        <v>30</v>
      </c>
      <c r="H47" s="16" t="s">
        <v>18</v>
      </c>
    </row>
    <row r="48" spans="1:8" s="68" customFormat="1" ht="19.5" customHeight="1">
      <c r="A48" s="16">
        <v>102031</v>
      </c>
      <c r="B48" s="23" t="s">
        <v>50</v>
      </c>
      <c r="C48" s="16">
        <f t="shared" si="5"/>
        <v>3</v>
      </c>
      <c r="D48" s="16">
        <v>2</v>
      </c>
      <c r="E48" s="16">
        <v>0</v>
      </c>
      <c r="F48" s="16">
        <v>1</v>
      </c>
      <c r="G48" s="16">
        <f t="shared" si="6"/>
        <v>60</v>
      </c>
      <c r="H48" s="16"/>
    </row>
    <row r="49" spans="1:8" s="68" customFormat="1" ht="19.5" customHeight="1">
      <c r="A49" s="16">
        <v>117056</v>
      </c>
      <c r="B49" s="23" t="s">
        <v>51</v>
      </c>
      <c r="C49" s="16">
        <f t="shared" si="5"/>
        <v>1</v>
      </c>
      <c r="D49" s="16">
        <v>0</v>
      </c>
      <c r="E49" s="16">
        <v>1</v>
      </c>
      <c r="F49" s="16">
        <v>0</v>
      </c>
      <c r="G49" s="16">
        <f t="shared" si="6"/>
        <v>45</v>
      </c>
      <c r="H49" s="16"/>
    </row>
    <row r="50" spans="1:8" s="70" customFormat="1" ht="19.5" customHeight="1">
      <c r="A50" s="16">
        <v>117045</v>
      </c>
      <c r="B50" s="23" t="s">
        <v>234</v>
      </c>
      <c r="C50" s="16">
        <f t="shared" si="5"/>
        <v>2</v>
      </c>
      <c r="D50" s="16">
        <v>2</v>
      </c>
      <c r="E50" s="16">
        <v>0</v>
      </c>
      <c r="F50" s="16">
        <v>0</v>
      </c>
      <c r="G50" s="16">
        <f t="shared" si="6"/>
        <v>30</v>
      </c>
      <c r="H50" s="16"/>
    </row>
    <row r="51" spans="1:8" s="68" customFormat="1" ht="19.5" customHeight="1">
      <c r="A51" s="16">
        <v>117060</v>
      </c>
      <c r="B51" s="23" t="s">
        <v>185</v>
      </c>
      <c r="C51" s="16">
        <f t="shared" si="5"/>
        <v>1</v>
      </c>
      <c r="D51" s="16">
        <v>0</v>
      </c>
      <c r="E51" s="16">
        <v>1</v>
      </c>
      <c r="F51" s="16">
        <v>0</v>
      </c>
      <c r="G51" s="16">
        <f t="shared" si="6"/>
        <v>45</v>
      </c>
      <c r="H51" s="16" t="s">
        <v>18</v>
      </c>
    </row>
    <row r="52" spans="1:8" s="68" customFormat="1" ht="19.5" customHeight="1">
      <c r="A52" s="16">
        <v>117058</v>
      </c>
      <c r="B52" s="23" t="s">
        <v>233</v>
      </c>
      <c r="C52" s="16">
        <f t="shared" si="5"/>
        <v>1</v>
      </c>
      <c r="D52" s="16">
        <v>0</v>
      </c>
      <c r="E52" s="16">
        <v>1</v>
      </c>
      <c r="F52" s="16">
        <v>0</v>
      </c>
      <c r="G52" s="16">
        <f t="shared" si="6"/>
        <v>45</v>
      </c>
      <c r="H52" s="16" t="s">
        <v>54</v>
      </c>
    </row>
    <row r="53" spans="1:8" s="68" customFormat="1" ht="19.5" customHeight="1">
      <c r="A53" s="134" t="s">
        <v>237</v>
      </c>
      <c r="B53" s="134"/>
      <c r="C53" s="134"/>
      <c r="D53" s="16"/>
      <c r="E53" s="16"/>
      <c r="F53" s="16"/>
      <c r="G53" s="16"/>
      <c r="H53" s="16"/>
    </row>
    <row r="54" spans="1:8" s="68" customFormat="1" ht="19.5" customHeight="1">
      <c r="A54" s="16">
        <v>117024</v>
      </c>
      <c r="B54" s="23" t="s">
        <v>149</v>
      </c>
      <c r="C54" s="16">
        <f t="shared" si="5"/>
        <v>2</v>
      </c>
      <c r="D54" s="16">
        <v>2</v>
      </c>
      <c r="E54" s="16">
        <v>0</v>
      </c>
      <c r="F54" s="16">
        <v>0</v>
      </c>
      <c r="G54" s="16">
        <f t="shared" si="6"/>
        <v>30</v>
      </c>
      <c r="H54" s="16"/>
    </row>
    <row r="55" spans="1:8" s="68" customFormat="1" ht="19.5" customHeight="1">
      <c r="A55" s="16">
        <v>117049</v>
      </c>
      <c r="B55" s="23" t="s">
        <v>186</v>
      </c>
      <c r="C55" s="16">
        <f t="shared" si="5"/>
        <v>2</v>
      </c>
      <c r="D55" s="16">
        <v>2</v>
      </c>
      <c r="E55" s="16">
        <v>0</v>
      </c>
      <c r="F55" s="16">
        <v>0</v>
      </c>
      <c r="G55" s="16">
        <f t="shared" si="6"/>
        <v>30</v>
      </c>
      <c r="H55" s="16"/>
    </row>
    <row r="56" spans="1:8" s="68" customFormat="1" ht="19.5" customHeight="1">
      <c r="A56" s="16">
        <v>117042</v>
      </c>
      <c r="B56" s="23" t="s">
        <v>60</v>
      </c>
      <c r="C56" s="16">
        <f>D56+E56+F56</f>
        <v>2</v>
      </c>
      <c r="D56" s="16">
        <v>2</v>
      </c>
      <c r="E56" s="16">
        <v>0</v>
      </c>
      <c r="F56" s="16">
        <v>0</v>
      </c>
      <c r="G56" s="16">
        <f>F56*30+E56*45+D56*15</f>
        <v>30</v>
      </c>
      <c r="H56" s="16"/>
    </row>
    <row r="57" spans="1:8" s="68" customFormat="1" ht="19.5" customHeight="1">
      <c r="A57" s="133" t="s">
        <v>55</v>
      </c>
      <c r="B57" s="133"/>
      <c r="C57" s="79">
        <f>SUM(C46:C55)</f>
        <v>16</v>
      </c>
      <c r="D57" s="79">
        <f>SUM(D46:D55)</f>
        <v>11</v>
      </c>
      <c r="E57" s="79">
        <f>SUM(E46:E55)</f>
        <v>3</v>
      </c>
      <c r="F57" s="79">
        <f>SUM(F46:F55)</f>
        <v>2</v>
      </c>
      <c r="G57" s="79">
        <f>SUM(G46:G55)</f>
        <v>360</v>
      </c>
      <c r="H57" s="80"/>
    </row>
    <row r="58" spans="1:8" s="68" customFormat="1" ht="19.5" customHeight="1">
      <c r="A58" s="16">
        <v>102033</v>
      </c>
      <c r="B58" s="23" t="s">
        <v>187</v>
      </c>
      <c r="C58" s="16">
        <f>D58+E58+F58</f>
        <v>2</v>
      </c>
      <c r="D58" s="16">
        <v>2</v>
      </c>
      <c r="E58" s="16">
        <v>0</v>
      </c>
      <c r="F58" s="16">
        <v>0</v>
      </c>
      <c r="G58" s="16">
        <f>F58*30+E58*45+D58*15</f>
        <v>30</v>
      </c>
      <c r="H58" s="16"/>
    </row>
    <row r="59" spans="1:8" s="68" customFormat="1" ht="19.5" customHeight="1">
      <c r="A59" s="16">
        <v>102032</v>
      </c>
      <c r="B59" s="23" t="s">
        <v>107</v>
      </c>
      <c r="C59" s="16">
        <f>D59+E59+F59</f>
        <v>3</v>
      </c>
      <c r="D59" s="16">
        <v>2</v>
      </c>
      <c r="E59" s="16">
        <v>0</v>
      </c>
      <c r="F59" s="16">
        <v>1</v>
      </c>
      <c r="G59" s="16">
        <f>D59*15+E59*45+F59*30</f>
        <v>60</v>
      </c>
      <c r="H59" s="16"/>
    </row>
    <row r="60" spans="1:8" s="68" customFormat="1" ht="19.5" customHeight="1">
      <c r="A60" s="16">
        <v>117030</v>
      </c>
      <c r="B60" s="23" t="s">
        <v>169</v>
      </c>
      <c r="C60" s="16">
        <v>2</v>
      </c>
      <c r="D60" s="16">
        <v>2</v>
      </c>
      <c r="E60" s="16">
        <v>0</v>
      </c>
      <c r="F60" s="16">
        <v>0</v>
      </c>
      <c r="G60" s="16">
        <f>F60*30+E60*45+D60*15</f>
        <v>30</v>
      </c>
      <c r="H60" s="16" t="s">
        <v>18</v>
      </c>
    </row>
    <row r="61" spans="1:8" s="68" customFormat="1" ht="19.5" customHeight="1">
      <c r="A61" s="16">
        <v>120037</v>
      </c>
      <c r="B61" s="23" t="s">
        <v>152</v>
      </c>
      <c r="C61" s="16">
        <f>D61+E61+F61</f>
        <v>2</v>
      </c>
      <c r="D61" s="16">
        <v>1</v>
      </c>
      <c r="E61" s="16">
        <v>0</v>
      </c>
      <c r="F61" s="16">
        <v>1</v>
      </c>
      <c r="G61" s="16">
        <f>F61*30+E61*45+D61*15</f>
        <v>45</v>
      </c>
      <c r="H61" s="16"/>
    </row>
    <row r="62" spans="1:8" s="68" customFormat="1" ht="19.5" customHeight="1">
      <c r="A62" s="16">
        <v>120022</v>
      </c>
      <c r="B62" s="23" t="s">
        <v>256</v>
      </c>
      <c r="C62" s="16">
        <f>E62+D62+F62</f>
        <v>2</v>
      </c>
      <c r="D62" s="16">
        <v>2</v>
      </c>
      <c r="E62" s="16">
        <v>0</v>
      </c>
      <c r="F62" s="16">
        <v>0</v>
      </c>
      <c r="G62" s="16">
        <f>D62*15+E62*45+F62*30</f>
        <v>30</v>
      </c>
      <c r="H62" s="16"/>
    </row>
    <row r="63" spans="1:8" s="68" customFormat="1" ht="19.5" customHeight="1">
      <c r="A63" s="16">
        <v>120024</v>
      </c>
      <c r="B63" s="23" t="s">
        <v>150</v>
      </c>
      <c r="C63" s="16">
        <f>D63+E63+F63</f>
        <v>3</v>
      </c>
      <c r="D63" s="16">
        <v>3</v>
      </c>
      <c r="E63" s="16">
        <v>0</v>
      </c>
      <c r="F63" s="16">
        <v>0</v>
      </c>
      <c r="G63" s="16">
        <f>F63*30+E63*45+D63*15</f>
        <v>45</v>
      </c>
      <c r="H63" s="16"/>
    </row>
    <row r="64" spans="1:8" s="68" customFormat="1" ht="19.5" customHeight="1">
      <c r="A64" s="16">
        <v>120026</v>
      </c>
      <c r="B64" s="23" t="s">
        <v>188</v>
      </c>
      <c r="C64" s="16">
        <f>D64+E64+F64</f>
        <v>2</v>
      </c>
      <c r="D64" s="16">
        <v>2</v>
      </c>
      <c r="E64" s="16">
        <v>0</v>
      </c>
      <c r="F64" s="16">
        <v>0</v>
      </c>
      <c r="G64" s="16">
        <f>F64*30+E64*45+D64*15</f>
        <v>30</v>
      </c>
      <c r="H64" s="16"/>
    </row>
    <row r="65" spans="1:8" s="68" customFormat="1" ht="19.5" customHeight="1">
      <c r="A65" s="16">
        <v>117027</v>
      </c>
      <c r="B65" s="23" t="s">
        <v>189</v>
      </c>
      <c r="C65" s="16">
        <v>1</v>
      </c>
      <c r="D65" s="16">
        <v>0</v>
      </c>
      <c r="E65" s="16">
        <v>0</v>
      </c>
      <c r="F65" s="16">
        <v>1</v>
      </c>
      <c r="G65" s="16">
        <f>F65*30+E65*45+D65*15</f>
        <v>30</v>
      </c>
      <c r="H65" s="16"/>
    </row>
    <row r="66" spans="1:8" s="68" customFormat="1" ht="19.5" customHeight="1">
      <c r="A66" s="134" t="s">
        <v>228</v>
      </c>
      <c r="B66" s="134"/>
      <c r="C66" s="134"/>
      <c r="D66" s="16"/>
      <c r="E66" s="16"/>
      <c r="F66" s="16"/>
      <c r="G66" s="16"/>
      <c r="H66" s="16"/>
    </row>
    <row r="67" spans="1:8" s="68" customFormat="1" ht="19.5" customHeight="1">
      <c r="A67" s="16">
        <v>120018</v>
      </c>
      <c r="B67" s="23" t="s">
        <v>190</v>
      </c>
      <c r="C67" s="16">
        <f>D67+E67+F67</f>
        <v>2</v>
      </c>
      <c r="D67" s="16">
        <v>2</v>
      </c>
      <c r="E67" s="16">
        <v>0</v>
      </c>
      <c r="F67" s="16">
        <v>0</v>
      </c>
      <c r="G67" s="16">
        <f>F67*30+E67*45+D67*15</f>
        <v>30</v>
      </c>
      <c r="H67" s="16"/>
    </row>
    <row r="68" spans="1:8" s="68" customFormat="1" ht="19.5" customHeight="1">
      <c r="A68" s="16">
        <v>120021</v>
      </c>
      <c r="B68" s="23" t="s">
        <v>235</v>
      </c>
      <c r="C68" s="16">
        <f>D68+E68+F68</f>
        <v>2</v>
      </c>
      <c r="D68" s="16">
        <v>2</v>
      </c>
      <c r="E68" s="16">
        <v>0</v>
      </c>
      <c r="F68" s="16">
        <v>0</v>
      </c>
      <c r="G68" s="16">
        <f>F68*30+E68*45+D68*15</f>
        <v>30</v>
      </c>
      <c r="H68" s="16"/>
    </row>
    <row r="69" spans="1:8" s="68" customFormat="1" ht="19.5" customHeight="1">
      <c r="A69" s="16">
        <v>120011</v>
      </c>
      <c r="B69" s="23" t="s">
        <v>191</v>
      </c>
      <c r="C69" s="16">
        <f>E69+D69+F69</f>
        <v>2</v>
      </c>
      <c r="D69" s="16">
        <v>2</v>
      </c>
      <c r="E69" s="16">
        <v>0</v>
      </c>
      <c r="F69" s="16">
        <v>0</v>
      </c>
      <c r="G69" s="16">
        <f>D69*15+E69*45+F69*30</f>
        <v>30</v>
      </c>
      <c r="H69" s="16"/>
    </row>
    <row r="70" spans="1:8" s="68" customFormat="1" ht="19.5" customHeight="1">
      <c r="A70" s="16">
        <v>120019</v>
      </c>
      <c r="B70" s="23" t="s">
        <v>158</v>
      </c>
      <c r="C70" s="16">
        <v>2</v>
      </c>
      <c r="D70" s="16">
        <v>2</v>
      </c>
      <c r="E70" s="16">
        <v>0</v>
      </c>
      <c r="F70" s="16">
        <v>0</v>
      </c>
      <c r="G70" s="16">
        <f>D70*15+E70*45+F70*30</f>
        <v>30</v>
      </c>
      <c r="H70" s="16" t="s">
        <v>18</v>
      </c>
    </row>
    <row r="71" spans="1:8" s="68" customFormat="1" ht="19.5" customHeight="1">
      <c r="A71" s="133" t="s">
        <v>61</v>
      </c>
      <c r="B71" s="133"/>
      <c r="C71" s="79">
        <f>SUM(C58:C68)</f>
        <v>21</v>
      </c>
      <c r="D71" s="79">
        <f>SUM(D58:D68)</f>
        <v>18</v>
      </c>
      <c r="E71" s="79">
        <f>SUM(E58:E68)</f>
        <v>0</v>
      </c>
      <c r="F71" s="79">
        <f>SUM(F58:F68)</f>
        <v>3</v>
      </c>
      <c r="G71" s="79">
        <f>SUM(G58:G68)</f>
        <v>360</v>
      </c>
      <c r="H71" s="80"/>
    </row>
    <row r="72" spans="1:8" s="68" customFormat="1" ht="18.75" customHeight="1">
      <c r="A72" s="3">
        <v>102001</v>
      </c>
      <c r="B72" s="49" t="s">
        <v>224</v>
      </c>
      <c r="C72" s="13">
        <f>D72+E72+F72</f>
        <v>3</v>
      </c>
      <c r="D72" s="13">
        <v>3</v>
      </c>
      <c r="E72" s="13">
        <v>0</v>
      </c>
      <c r="F72" s="13">
        <v>0</v>
      </c>
      <c r="G72" s="13">
        <f>F72*30+E72*45+D72*15</f>
        <v>45</v>
      </c>
      <c r="H72" s="9"/>
    </row>
    <row r="73" spans="1:8" s="68" customFormat="1" ht="18.75" customHeight="1">
      <c r="A73" s="16">
        <v>117062</v>
      </c>
      <c r="B73" s="23" t="s">
        <v>57</v>
      </c>
      <c r="C73" s="16">
        <f>D73+E73+F73</f>
        <v>1</v>
      </c>
      <c r="D73" s="16">
        <v>0</v>
      </c>
      <c r="E73" s="16">
        <v>1</v>
      </c>
      <c r="F73" s="16">
        <v>0</v>
      </c>
      <c r="G73" s="16">
        <f>F73*30+E73*45+D73*15</f>
        <v>45</v>
      </c>
      <c r="H73" s="16"/>
    </row>
    <row r="74" spans="1:8" s="84" customFormat="1" ht="18.75" customHeight="1">
      <c r="A74" s="16">
        <v>117019</v>
      </c>
      <c r="B74" s="23" t="s">
        <v>65</v>
      </c>
      <c r="C74" s="16">
        <v>2</v>
      </c>
      <c r="D74" s="16">
        <v>2</v>
      </c>
      <c r="E74" s="16">
        <v>0</v>
      </c>
      <c r="F74" s="16">
        <v>0</v>
      </c>
      <c r="G74" s="16">
        <f>F74*30+E74*45+D74*15</f>
        <v>30</v>
      </c>
      <c r="H74" s="16"/>
    </row>
    <row r="75" spans="1:8" s="68" customFormat="1" ht="18.75" customHeight="1">
      <c r="A75" s="3">
        <v>117005</v>
      </c>
      <c r="B75" s="5" t="s">
        <v>67</v>
      </c>
      <c r="C75" s="13">
        <v>2</v>
      </c>
      <c r="D75" s="13">
        <v>2</v>
      </c>
      <c r="E75" s="13">
        <v>0</v>
      </c>
      <c r="F75" s="13">
        <v>0</v>
      </c>
      <c r="G75" s="13">
        <f>F75*30+E75*45+D75*15</f>
        <v>30</v>
      </c>
      <c r="H75" s="9"/>
    </row>
    <row r="76" spans="1:8" s="68" customFormat="1" ht="18.75" customHeight="1">
      <c r="A76" s="3">
        <v>121044</v>
      </c>
      <c r="B76" s="5" t="s">
        <v>63</v>
      </c>
      <c r="C76" s="13">
        <v>2</v>
      </c>
      <c r="D76" s="13">
        <v>2</v>
      </c>
      <c r="E76" s="13">
        <v>0</v>
      </c>
      <c r="F76" s="13">
        <v>0</v>
      </c>
      <c r="G76" s="13">
        <f>F76*30+E76*45+D76*15</f>
        <v>30</v>
      </c>
      <c r="H76" s="9"/>
    </row>
    <row r="77" spans="1:8" s="68" customFormat="1" ht="18.75" customHeight="1">
      <c r="A77" s="3">
        <v>117021</v>
      </c>
      <c r="B77" s="5" t="s">
        <v>56</v>
      </c>
      <c r="C77" s="6">
        <f>D77+E77+F77</f>
        <v>2</v>
      </c>
      <c r="D77" s="13">
        <v>2</v>
      </c>
      <c r="E77" s="13">
        <v>0</v>
      </c>
      <c r="F77" s="13">
        <v>0</v>
      </c>
      <c r="G77" s="6">
        <f>D77*15+E77*45+F77*30</f>
        <v>30</v>
      </c>
      <c r="H77" s="9"/>
    </row>
    <row r="78" spans="1:8" s="68" customFormat="1" ht="18.75" customHeight="1">
      <c r="A78" s="127" t="s">
        <v>239</v>
      </c>
      <c r="B78" s="127"/>
      <c r="C78" s="127"/>
      <c r="D78" s="14"/>
      <c r="E78" s="14"/>
      <c r="F78" s="6"/>
      <c r="G78" s="14"/>
      <c r="H78" s="14"/>
    </row>
    <row r="79" spans="1:8" s="68" customFormat="1" ht="18.75" customHeight="1">
      <c r="A79" s="102">
        <v>117044</v>
      </c>
      <c r="B79" s="24" t="s">
        <v>71</v>
      </c>
      <c r="C79" s="101">
        <v>2</v>
      </c>
      <c r="D79" s="6">
        <v>2</v>
      </c>
      <c r="E79" s="6">
        <v>0</v>
      </c>
      <c r="F79" s="6">
        <v>0</v>
      </c>
      <c r="G79" s="13">
        <f>F79*30+E79*45+D79*15</f>
        <v>30</v>
      </c>
      <c r="H79" s="14"/>
    </row>
    <row r="80" spans="1:8" s="68" customFormat="1" ht="18.75" customHeight="1">
      <c r="A80" s="3">
        <v>117013</v>
      </c>
      <c r="B80" s="5" t="s">
        <v>62</v>
      </c>
      <c r="C80" s="13">
        <f>D80+E80+F80</f>
        <v>2</v>
      </c>
      <c r="D80" s="13">
        <v>2</v>
      </c>
      <c r="E80" s="13">
        <v>0</v>
      </c>
      <c r="F80" s="13">
        <v>0</v>
      </c>
      <c r="G80" s="13">
        <f>F80*30+E80*45+D80*15</f>
        <v>30</v>
      </c>
      <c r="H80" s="9"/>
    </row>
    <row r="81" spans="1:8" s="68" customFormat="1" ht="18.75" customHeight="1">
      <c r="A81" s="16">
        <v>117065</v>
      </c>
      <c r="B81" s="24" t="s">
        <v>257</v>
      </c>
      <c r="C81" s="3">
        <f>E81+D81+F81</f>
        <v>2</v>
      </c>
      <c r="D81" s="3">
        <v>2</v>
      </c>
      <c r="E81" s="3">
        <v>0</v>
      </c>
      <c r="F81" s="3">
        <v>0</v>
      </c>
      <c r="G81" s="3">
        <f>D81*15+E81*45+F81*30</f>
        <v>30</v>
      </c>
      <c r="H81" s="9"/>
    </row>
    <row r="82" spans="1:8" s="68" customFormat="1" ht="18.75" customHeight="1">
      <c r="A82" s="127" t="s">
        <v>258</v>
      </c>
      <c r="B82" s="127"/>
      <c r="C82" s="127"/>
      <c r="D82" s="14"/>
      <c r="E82" s="14"/>
      <c r="F82" s="6"/>
      <c r="G82" s="14"/>
      <c r="H82" s="14"/>
    </row>
    <row r="83" spans="1:8" s="68" customFormat="1" ht="18.75" customHeight="1">
      <c r="A83" s="3">
        <v>117051</v>
      </c>
      <c r="B83" s="5" t="s">
        <v>72</v>
      </c>
      <c r="C83" s="3">
        <f>E83+D83+F83</f>
        <v>1</v>
      </c>
      <c r="D83" s="3">
        <v>0</v>
      </c>
      <c r="E83" s="3">
        <v>1</v>
      </c>
      <c r="F83" s="3">
        <v>0</v>
      </c>
      <c r="G83" s="3">
        <f>D83*15+E83*45+F83*30</f>
        <v>45</v>
      </c>
      <c r="H83" s="14"/>
    </row>
    <row r="84" spans="1:8" s="68" customFormat="1" ht="18.75" customHeight="1">
      <c r="A84" s="9">
        <v>117070</v>
      </c>
      <c r="B84" s="103" t="s">
        <v>259</v>
      </c>
      <c r="C84" s="3">
        <f>E84+D84+F84</f>
        <v>1</v>
      </c>
      <c r="D84" s="3">
        <v>0</v>
      </c>
      <c r="E84" s="3">
        <v>1</v>
      </c>
      <c r="F84" s="3">
        <v>0</v>
      </c>
      <c r="G84" s="3">
        <f>D84*15+E84*45+F84*30</f>
        <v>45</v>
      </c>
      <c r="H84" s="6"/>
    </row>
    <row r="85" spans="1:8" s="68" customFormat="1" ht="18.75" customHeight="1">
      <c r="A85" s="3">
        <v>117053</v>
      </c>
      <c r="B85" s="5" t="s">
        <v>64</v>
      </c>
      <c r="C85" s="3">
        <f>E85+D85+F85</f>
        <v>1</v>
      </c>
      <c r="D85" s="3">
        <v>0</v>
      </c>
      <c r="E85" s="3">
        <v>1</v>
      </c>
      <c r="F85" s="3">
        <v>0</v>
      </c>
      <c r="G85" s="3">
        <f>D85*15+E85*45+F85*30</f>
        <v>45</v>
      </c>
      <c r="H85" s="14"/>
    </row>
    <row r="86" spans="1:8" s="68" customFormat="1" ht="18.75" customHeight="1">
      <c r="A86" s="131" t="s">
        <v>70</v>
      </c>
      <c r="B86" s="131"/>
      <c r="C86" s="105">
        <f>SUM(C72:C77,C79:C80,C83:C84)</f>
        <v>18</v>
      </c>
      <c r="D86" s="105">
        <f>SUM(D72:D77,D79:D80,D83:D84)</f>
        <v>15</v>
      </c>
      <c r="E86" s="105">
        <f>SUM(E72:E77,E79:E80,E83:E84)</f>
        <v>3</v>
      </c>
      <c r="F86" s="105">
        <f>SUM(F72:F77,F79:F80,F83:F84)</f>
        <v>0</v>
      </c>
      <c r="G86" s="105">
        <f>SUM(G72:G77,G79:G80,G83:G84)</f>
        <v>360</v>
      </c>
      <c r="H86" s="6"/>
    </row>
    <row r="87" spans="1:8" s="68" customFormat="1" ht="18.75" customHeight="1">
      <c r="A87" s="102">
        <v>117017</v>
      </c>
      <c r="B87" s="5" t="s">
        <v>58</v>
      </c>
      <c r="C87" s="3">
        <f>E87+D87+F87</f>
        <v>2</v>
      </c>
      <c r="D87" s="3">
        <v>2</v>
      </c>
      <c r="E87" s="3">
        <v>0</v>
      </c>
      <c r="F87" s="3">
        <v>0</v>
      </c>
      <c r="G87" s="3">
        <f>D87*15+E87*45+F87*30</f>
        <v>30</v>
      </c>
      <c r="H87" s="6"/>
    </row>
    <row r="88" spans="1:8" s="68" customFormat="1" ht="18.75" customHeight="1">
      <c r="A88" s="3">
        <v>117026</v>
      </c>
      <c r="B88" s="5" t="s">
        <v>260</v>
      </c>
      <c r="C88" s="3">
        <v>2</v>
      </c>
      <c r="D88" s="3">
        <v>2</v>
      </c>
      <c r="E88" s="3">
        <v>0</v>
      </c>
      <c r="F88" s="3">
        <v>0</v>
      </c>
      <c r="G88" s="3">
        <f>D88*15+E88*45+F88*30</f>
        <v>30</v>
      </c>
      <c r="H88" s="6"/>
    </row>
    <row r="89" spans="1:8" s="68" customFormat="1" ht="18.75" customHeight="1">
      <c r="A89" s="127" t="s">
        <v>261</v>
      </c>
      <c r="B89" s="127"/>
      <c r="C89" s="127"/>
      <c r="D89" s="6"/>
      <c r="E89" s="6"/>
      <c r="F89" s="6"/>
      <c r="G89" s="9"/>
      <c r="H89" s="6"/>
    </row>
    <row r="90" spans="1:8" s="68" customFormat="1" ht="18.75" customHeight="1">
      <c r="A90" s="82">
        <v>117067</v>
      </c>
      <c r="B90" s="83" t="s">
        <v>88</v>
      </c>
      <c r="C90" s="82">
        <v>2</v>
      </c>
      <c r="D90" s="82">
        <v>2</v>
      </c>
      <c r="E90" s="82">
        <v>0</v>
      </c>
      <c r="F90" s="82">
        <v>0</v>
      </c>
      <c r="G90" s="25">
        <f>F90*30+E90*45+D90*15</f>
        <v>30</v>
      </c>
      <c r="H90" s="82"/>
    </row>
    <row r="91" spans="1:8" s="68" customFormat="1" ht="18.75" customHeight="1">
      <c r="A91" s="3">
        <v>117014</v>
      </c>
      <c r="B91" s="24" t="s">
        <v>76</v>
      </c>
      <c r="C91" s="6">
        <f>D91+E91+F91</f>
        <v>2</v>
      </c>
      <c r="D91" s="3">
        <v>2</v>
      </c>
      <c r="E91" s="3">
        <v>0</v>
      </c>
      <c r="F91" s="3">
        <v>0</v>
      </c>
      <c r="G91" s="6">
        <f>D91*15+E91*45+F91*30</f>
        <v>30</v>
      </c>
      <c r="H91" s="6"/>
    </row>
    <row r="92" spans="1:8" s="68" customFormat="1" ht="18.75" customHeight="1">
      <c r="A92" s="3">
        <v>117015</v>
      </c>
      <c r="B92" s="24" t="s">
        <v>74</v>
      </c>
      <c r="C92" s="3">
        <f aca="true" t="shared" si="7" ref="C92:C106">E92+D92+F92</f>
        <v>2</v>
      </c>
      <c r="D92" s="3">
        <v>2</v>
      </c>
      <c r="E92" s="3">
        <v>0</v>
      </c>
      <c r="F92" s="3">
        <v>0</v>
      </c>
      <c r="G92" s="3">
        <f aca="true" t="shared" si="8" ref="G92:G106">D92*15+E92*45+F92*30</f>
        <v>30</v>
      </c>
      <c r="H92" s="9"/>
    </row>
    <row r="93" spans="1:8" s="68" customFormat="1" ht="18.75" customHeight="1">
      <c r="A93" s="3">
        <v>117022</v>
      </c>
      <c r="B93" s="24" t="s">
        <v>66</v>
      </c>
      <c r="C93" s="3">
        <f t="shared" si="7"/>
        <v>2</v>
      </c>
      <c r="D93" s="3">
        <v>2</v>
      </c>
      <c r="E93" s="3">
        <v>0</v>
      </c>
      <c r="F93" s="3">
        <v>0</v>
      </c>
      <c r="G93" s="3">
        <f t="shared" si="8"/>
        <v>30</v>
      </c>
      <c r="H93" s="6"/>
    </row>
    <row r="94" spans="1:8" s="68" customFormat="1" ht="18.75" customHeight="1">
      <c r="A94" s="3">
        <v>117023</v>
      </c>
      <c r="B94" s="24" t="s">
        <v>78</v>
      </c>
      <c r="C94" s="13">
        <f t="shared" si="7"/>
        <v>2</v>
      </c>
      <c r="D94" s="13">
        <v>2</v>
      </c>
      <c r="E94" s="13">
        <v>0</v>
      </c>
      <c r="F94" s="13">
        <v>0</v>
      </c>
      <c r="G94" s="13">
        <f t="shared" si="8"/>
        <v>30</v>
      </c>
      <c r="H94" s="6"/>
    </row>
    <row r="95" spans="1:8" s="68" customFormat="1" ht="18.75" customHeight="1">
      <c r="A95" s="3">
        <v>117012</v>
      </c>
      <c r="B95" s="24" t="s">
        <v>217</v>
      </c>
      <c r="C95" s="3">
        <f t="shared" si="7"/>
        <v>2</v>
      </c>
      <c r="D95" s="3">
        <v>2</v>
      </c>
      <c r="E95" s="3">
        <v>0</v>
      </c>
      <c r="F95" s="3">
        <v>0</v>
      </c>
      <c r="G95" s="3">
        <f t="shared" si="8"/>
        <v>30</v>
      </c>
      <c r="H95" s="6"/>
    </row>
    <row r="96" spans="1:8" s="68" customFormat="1" ht="18.75" customHeight="1">
      <c r="A96" s="3">
        <v>117071</v>
      </c>
      <c r="B96" s="24" t="s">
        <v>262</v>
      </c>
      <c r="C96" s="3">
        <f>E96+D96+F96</f>
        <v>2</v>
      </c>
      <c r="D96" s="3">
        <v>2</v>
      </c>
      <c r="E96" s="3">
        <v>0</v>
      </c>
      <c r="F96" s="3">
        <v>0</v>
      </c>
      <c r="G96" s="3">
        <f>D96*15+E96*45+F96*30</f>
        <v>30</v>
      </c>
      <c r="H96" s="6"/>
    </row>
    <row r="97" spans="1:8" s="68" customFormat="1" ht="18.75" customHeight="1">
      <c r="A97" s="3">
        <v>117106</v>
      </c>
      <c r="B97" s="24" t="s">
        <v>75</v>
      </c>
      <c r="C97" s="15">
        <f t="shared" si="7"/>
        <v>2</v>
      </c>
      <c r="D97" s="16">
        <v>2</v>
      </c>
      <c r="E97" s="16">
        <v>0</v>
      </c>
      <c r="F97" s="16">
        <v>0</v>
      </c>
      <c r="G97" s="13">
        <f t="shared" si="8"/>
        <v>30</v>
      </c>
      <c r="H97" s="6"/>
    </row>
    <row r="98" spans="1:8" s="68" customFormat="1" ht="18.75" customHeight="1">
      <c r="A98" s="3">
        <v>117020</v>
      </c>
      <c r="B98" s="24" t="s">
        <v>77</v>
      </c>
      <c r="C98" s="3">
        <f t="shared" si="7"/>
        <v>2</v>
      </c>
      <c r="D98" s="3">
        <v>2</v>
      </c>
      <c r="E98" s="3">
        <v>0</v>
      </c>
      <c r="F98" s="3">
        <v>0</v>
      </c>
      <c r="G98" s="3">
        <f t="shared" si="8"/>
        <v>30</v>
      </c>
      <c r="H98" s="6"/>
    </row>
    <row r="99" spans="1:8" s="68" customFormat="1" ht="18.75" customHeight="1">
      <c r="A99" s="3">
        <v>117025</v>
      </c>
      <c r="B99" s="24" t="s">
        <v>79</v>
      </c>
      <c r="C99" s="3">
        <f t="shared" si="7"/>
        <v>2</v>
      </c>
      <c r="D99" s="3">
        <v>2</v>
      </c>
      <c r="E99" s="3">
        <v>0</v>
      </c>
      <c r="F99" s="3">
        <v>0</v>
      </c>
      <c r="G99" s="3">
        <f t="shared" si="8"/>
        <v>30</v>
      </c>
      <c r="H99" s="6"/>
    </row>
    <row r="100" spans="1:8" s="68" customFormat="1" ht="18.75" customHeight="1">
      <c r="A100" s="3">
        <v>117004</v>
      </c>
      <c r="B100" s="24" t="s">
        <v>73</v>
      </c>
      <c r="C100" s="3">
        <f t="shared" si="7"/>
        <v>2</v>
      </c>
      <c r="D100" s="3">
        <v>2</v>
      </c>
      <c r="E100" s="3">
        <v>0</v>
      </c>
      <c r="F100" s="3">
        <v>0</v>
      </c>
      <c r="G100" s="3">
        <f t="shared" si="8"/>
        <v>30</v>
      </c>
      <c r="H100" s="6"/>
    </row>
    <row r="101" spans="1:8" s="68" customFormat="1" ht="18.75" customHeight="1">
      <c r="A101" s="3">
        <v>117043</v>
      </c>
      <c r="B101" s="24" t="s">
        <v>80</v>
      </c>
      <c r="C101" s="16">
        <f>E101+D101+F101</f>
        <v>2</v>
      </c>
      <c r="D101" s="16">
        <v>2</v>
      </c>
      <c r="E101" s="16">
        <v>0</v>
      </c>
      <c r="F101" s="16">
        <v>0</v>
      </c>
      <c r="G101" s="16">
        <f>D101*15+E101*45+F101*30</f>
        <v>30</v>
      </c>
      <c r="H101" s="6"/>
    </row>
    <row r="102" spans="1:8" s="68" customFormat="1" ht="18.75" customHeight="1">
      <c r="A102" s="3">
        <v>117048</v>
      </c>
      <c r="B102" s="24" t="s">
        <v>81</v>
      </c>
      <c r="C102" s="3">
        <f>E102+D102+F102</f>
        <v>2</v>
      </c>
      <c r="D102" s="3">
        <v>2</v>
      </c>
      <c r="E102" s="3">
        <v>0</v>
      </c>
      <c r="F102" s="3">
        <v>0</v>
      </c>
      <c r="G102" s="3">
        <f>D102*15+E102*45+F102*30</f>
        <v>30</v>
      </c>
      <c r="H102" s="6"/>
    </row>
    <row r="103" spans="1:8" s="68" customFormat="1" ht="18.75" customHeight="1">
      <c r="A103" s="128" t="s">
        <v>263</v>
      </c>
      <c r="B103" s="129"/>
      <c r="C103" s="130"/>
      <c r="D103" s="3"/>
      <c r="E103" s="3"/>
      <c r="F103" s="3"/>
      <c r="G103" s="3"/>
      <c r="H103" s="6"/>
    </row>
    <row r="104" spans="1:8" s="68" customFormat="1" ht="18.75" customHeight="1">
      <c r="A104" s="3">
        <v>117050</v>
      </c>
      <c r="B104" s="5" t="s">
        <v>69</v>
      </c>
      <c r="C104" s="3">
        <f>E104+D104+F104</f>
        <v>1</v>
      </c>
      <c r="D104" s="3">
        <v>0</v>
      </c>
      <c r="E104" s="3">
        <v>1</v>
      </c>
      <c r="F104" s="3">
        <v>0</v>
      </c>
      <c r="G104" s="3">
        <f>D104*15+E104*45+F104*30</f>
        <v>45</v>
      </c>
      <c r="H104" s="14"/>
    </row>
    <row r="105" spans="1:8" s="68" customFormat="1" ht="18.75" customHeight="1">
      <c r="A105" s="3">
        <v>117054</v>
      </c>
      <c r="B105" s="5" t="s">
        <v>68</v>
      </c>
      <c r="C105" s="3">
        <v>1</v>
      </c>
      <c r="D105" s="3">
        <v>0</v>
      </c>
      <c r="E105" s="3">
        <v>1</v>
      </c>
      <c r="F105" s="3">
        <v>0</v>
      </c>
      <c r="G105" s="3">
        <f t="shared" si="8"/>
        <v>45</v>
      </c>
      <c r="H105" s="6"/>
    </row>
    <row r="106" spans="1:8" s="68" customFormat="1" ht="18.75" customHeight="1">
      <c r="A106" s="9">
        <v>117052</v>
      </c>
      <c r="B106" s="103" t="s">
        <v>264</v>
      </c>
      <c r="C106" s="3">
        <f t="shared" si="7"/>
        <v>1</v>
      </c>
      <c r="D106" s="3">
        <v>0</v>
      </c>
      <c r="E106" s="3">
        <v>1</v>
      </c>
      <c r="F106" s="3">
        <v>0</v>
      </c>
      <c r="G106" s="3">
        <f t="shared" si="8"/>
        <v>45</v>
      </c>
      <c r="H106" s="6"/>
    </row>
    <row r="107" spans="1:8" s="68" customFormat="1" ht="18.75" customHeight="1">
      <c r="A107" s="131" t="s">
        <v>83</v>
      </c>
      <c r="B107" s="131"/>
      <c r="C107" s="104">
        <f>SUM(C87:C88,C90:C95,C104:C105)</f>
        <v>18</v>
      </c>
      <c r="D107" s="104">
        <f>SUM(D87:D88,D90:D95,D104:D105)</f>
        <v>16</v>
      </c>
      <c r="E107" s="104">
        <f>SUM(E87:E88,E90:E95,E104:E105)</f>
        <v>2</v>
      </c>
      <c r="F107" s="104">
        <f>SUM(F87:F88,F90:F95,F104:F105)</f>
        <v>0</v>
      </c>
      <c r="G107" s="104">
        <f>SUM(G87:G88,G90:G95,G104:G105)</f>
        <v>330</v>
      </c>
      <c r="H107" s="14"/>
    </row>
    <row r="108" spans="1:8" s="68" customFormat="1" ht="18.75" customHeight="1">
      <c r="A108" s="11" t="s">
        <v>84</v>
      </c>
      <c r="B108" s="12" t="s">
        <v>213</v>
      </c>
      <c r="C108" s="6">
        <v>10</v>
      </c>
      <c r="D108" s="6">
        <v>10</v>
      </c>
      <c r="E108" s="6">
        <v>0</v>
      </c>
      <c r="F108" s="6">
        <v>0</v>
      </c>
      <c r="G108" s="6">
        <v>150</v>
      </c>
      <c r="H108" s="14"/>
    </row>
    <row r="109" spans="1:8" s="68" customFormat="1" ht="18.75" customHeight="1">
      <c r="A109" s="131" t="s">
        <v>85</v>
      </c>
      <c r="B109" s="131"/>
      <c r="C109" s="104">
        <v>10</v>
      </c>
      <c r="D109" s="104">
        <v>10</v>
      </c>
      <c r="E109" s="104">
        <v>0</v>
      </c>
      <c r="F109" s="104">
        <v>0</v>
      </c>
      <c r="G109" s="104">
        <v>150</v>
      </c>
      <c r="H109" s="14"/>
    </row>
    <row r="110" spans="1:10" s="63" customFormat="1" ht="18.75" customHeight="1">
      <c r="A110" s="132" t="s">
        <v>86</v>
      </c>
      <c r="B110" s="132"/>
      <c r="C110" s="105">
        <f>C16+C25+C34+C45+C57+C71+C86+C107+C109</f>
        <v>146</v>
      </c>
      <c r="D110" s="105">
        <f>D16+D25+D34+D45+D57+D71+D86+D107+D109</f>
        <v>112</v>
      </c>
      <c r="E110" s="105">
        <f>E16+E25+E34+E45+E57+E71+E86+E107+E109</f>
        <v>17</v>
      </c>
      <c r="F110" s="105">
        <f>F16+F25+F34+F45+F57+F71+F86+F107+F109</f>
        <v>17</v>
      </c>
      <c r="G110" s="105">
        <f>G16+G25+G34+G45+G57+G71+G86+G107+G109</f>
        <v>2955</v>
      </c>
      <c r="H110" s="105">
        <f>G110-G109</f>
        <v>2805</v>
      </c>
      <c r="I110" s="19"/>
      <c r="J110" s="53"/>
    </row>
    <row r="111" spans="1:10" s="63" customFormat="1" ht="34.5" customHeight="1">
      <c r="A111" s="112" t="s">
        <v>240</v>
      </c>
      <c r="B111" s="113"/>
      <c r="C111" s="114"/>
      <c r="D111" s="160" t="s">
        <v>241</v>
      </c>
      <c r="E111" s="160"/>
      <c r="F111" s="160"/>
      <c r="G111" s="160"/>
      <c r="H111" s="160"/>
      <c r="I111" s="19"/>
      <c r="J111" s="53"/>
    </row>
    <row r="112" spans="1:10" s="53" customFormat="1" ht="20.25" customHeight="1">
      <c r="A112" s="124" t="s">
        <v>242</v>
      </c>
      <c r="B112" s="124"/>
      <c r="C112" s="18"/>
      <c r="D112" s="18"/>
      <c r="E112" s="125"/>
      <c r="F112" s="125"/>
      <c r="G112" s="125"/>
      <c r="H112" s="125"/>
      <c r="I112" s="63"/>
      <c r="J112" s="63"/>
    </row>
    <row r="113" spans="1:8" s="63" customFormat="1" ht="20.25" customHeight="1">
      <c r="A113" s="124" t="s">
        <v>243</v>
      </c>
      <c r="B113" s="124"/>
      <c r="C113" s="18"/>
      <c r="D113" s="18"/>
      <c r="E113" s="65"/>
      <c r="F113" s="65"/>
      <c r="G113" s="65"/>
      <c r="H113" s="65"/>
    </row>
    <row r="114" spans="1:8" s="63" customFormat="1" ht="20.25" customHeight="1">
      <c r="A114" s="124" t="s">
        <v>244</v>
      </c>
      <c r="B114" s="124"/>
      <c r="C114" s="18"/>
      <c r="D114" s="18"/>
      <c r="E114" s="65"/>
      <c r="F114" s="65"/>
      <c r="G114" s="65"/>
      <c r="H114" s="65"/>
    </row>
  </sheetData>
  <sheetProtection/>
  <mergeCells count="34">
    <mergeCell ref="A1:B1"/>
    <mergeCell ref="C1:H1"/>
    <mergeCell ref="A2:B2"/>
    <mergeCell ref="C2:H2"/>
    <mergeCell ref="C3:H3"/>
    <mergeCell ref="A4:H4"/>
    <mergeCell ref="A5:H5"/>
    <mergeCell ref="A6:A7"/>
    <mergeCell ref="B6:B7"/>
    <mergeCell ref="C6:F6"/>
    <mergeCell ref="G6:G7"/>
    <mergeCell ref="H6:H7"/>
    <mergeCell ref="A16:B16"/>
    <mergeCell ref="A25:B25"/>
    <mergeCell ref="A34:B34"/>
    <mergeCell ref="A41:C41"/>
    <mergeCell ref="A45:B45"/>
    <mergeCell ref="A53:C53"/>
    <mergeCell ref="A57:B57"/>
    <mergeCell ref="A66:C66"/>
    <mergeCell ref="A71:B71"/>
    <mergeCell ref="A78:C78"/>
    <mergeCell ref="A82:C82"/>
    <mergeCell ref="A86:B86"/>
    <mergeCell ref="A112:B112"/>
    <mergeCell ref="E112:H112"/>
    <mergeCell ref="A113:B113"/>
    <mergeCell ref="A114:B114"/>
    <mergeCell ref="A89:C89"/>
    <mergeCell ref="A103:C103"/>
    <mergeCell ref="A107:B107"/>
    <mergeCell ref="A109:B109"/>
    <mergeCell ref="A110:B110"/>
    <mergeCell ref="D111:H1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C12" sqref="C12"/>
    </sheetView>
  </sheetViews>
  <sheetFormatPr defaultColWidth="8.88671875" defaultRowHeight="16.5"/>
  <cols>
    <col min="1" max="1" width="8.21484375" style="0" customWidth="1"/>
    <col min="2" max="2" width="30.10546875" style="21" customWidth="1"/>
    <col min="3" max="4" width="8.21484375" style="0" customWidth="1"/>
    <col min="5" max="5" width="8.5546875" style="0" customWidth="1"/>
    <col min="6" max="6" width="6.6640625" style="0" customWidth="1"/>
    <col min="7" max="7" width="6.3359375" style="0" bestFit="1" customWidth="1"/>
    <col min="8" max="8" width="5.5546875" style="0" customWidth="1"/>
    <col min="11" max="11" width="17.6640625" style="0" customWidth="1"/>
    <col min="12" max="12" width="15.5546875" style="0" customWidth="1"/>
    <col min="13" max="13" width="11.88671875" style="0" customWidth="1"/>
  </cols>
  <sheetData>
    <row r="1" spans="1:8" s="110" customFormat="1" ht="18.75" customHeight="1">
      <c r="A1" s="156" t="s">
        <v>229</v>
      </c>
      <c r="B1" s="156"/>
      <c r="C1" s="145" t="s">
        <v>230</v>
      </c>
      <c r="D1" s="145"/>
      <c r="E1" s="145"/>
      <c r="F1" s="145"/>
      <c r="G1" s="145"/>
      <c r="H1" s="145"/>
    </row>
    <row r="2" spans="1:8" s="110" customFormat="1" ht="18.75" customHeight="1">
      <c r="A2" s="157" t="s">
        <v>232</v>
      </c>
      <c r="B2" s="157"/>
      <c r="C2" s="165" t="s">
        <v>231</v>
      </c>
      <c r="D2" s="165"/>
      <c r="E2" s="165"/>
      <c r="F2" s="165"/>
      <c r="G2" s="165"/>
      <c r="H2" s="165"/>
    </row>
    <row r="3" spans="1:8" s="110" customFormat="1" ht="24.75" customHeight="1">
      <c r="A3" s="111"/>
      <c r="B3" s="111"/>
      <c r="C3" s="166" t="s">
        <v>249</v>
      </c>
      <c r="D3" s="166"/>
      <c r="E3" s="166"/>
      <c r="F3" s="166"/>
      <c r="G3" s="166"/>
      <c r="H3" s="166"/>
    </row>
    <row r="4" spans="1:8" ht="26.2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ht="24.75" customHeight="1">
      <c r="A5" s="159" t="s">
        <v>147</v>
      </c>
      <c r="B5" s="159"/>
      <c r="C5" s="159"/>
      <c r="D5" s="159"/>
      <c r="E5" s="159"/>
      <c r="F5" s="159"/>
      <c r="G5" s="159"/>
      <c r="H5" s="159"/>
    </row>
    <row r="6" spans="1:8" ht="20.25" customHeight="1">
      <c r="A6" s="137" t="s">
        <v>2</v>
      </c>
      <c r="B6" s="139" t="s">
        <v>3</v>
      </c>
      <c r="C6" s="139" t="s">
        <v>4</v>
      </c>
      <c r="D6" s="139"/>
      <c r="E6" s="139"/>
      <c r="F6" s="139"/>
      <c r="G6" s="141" t="s">
        <v>238</v>
      </c>
      <c r="H6" s="137" t="s">
        <v>6</v>
      </c>
    </row>
    <row r="7" spans="1:8" ht="20.25" customHeight="1">
      <c r="A7" s="162"/>
      <c r="B7" s="163"/>
      <c r="C7" s="98" t="s">
        <v>7</v>
      </c>
      <c r="D7" s="98" t="s">
        <v>8</v>
      </c>
      <c r="E7" s="98" t="s">
        <v>9</v>
      </c>
      <c r="F7" s="98" t="s">
        <v>10</v>
      </c>
      <c r="G7" s="164"/>
      <c r="H7" s="143"/>
    </row>
    <row r="8" spans="1:8" s="68" customFormat="1" ht="19.5" customHeight="1">
      <c r="A8" s="27"/>
      <c r="B8" s="28" t="s">
        <v>11</v>
      </c>
      <c r="C8" s="27">
        <f>D8+E8+F8</f>
        <v>0</v>
      </c>
      <c r="D8" s="27">
        <v>0</v>
      </c>
      <c r="E8" s="27">
        <v>0</v>
      </c>
      <c r="F8" s="27">
        <v>0</v>
      </c>
      <c r="G8" s="27">
        <v>165</v>
      </c>
      <c r="H8" s="4"/>
    </row>
    <row r="9" spans="1:8" s="68" customFormat="1" ht="19.5" customHeight="1">
      <c r="A9" s="27">
        <v>102002</v>
      </c>
      <c r="B9" s="28" t="s">
        <v>12</v>
      </c>
      <c r="C9" s="27">
        <f>D9+E9+F9</f>
        <v>1</v>
      </c>
      <c r="D9" s="27">
        <v>0</v>
      </c>
      <c r="E9" s="27">
        <v>0</v>
      </c>
      <c r="F9" s="27">
        <v>1</v>
      </c>
      <c r="G9" s="27">
        <f>D9*15+E9*45+F9*30</f>
        <v>30</v>
      </c>
      <c r="H9" s="6"/>
    </row>
    <row r="10" spans="1:8" s="68" customFormat="1" ht="19.5" customHeight="1">
      <c r="A10" s="27">
        <v>102008</v>
      </c>
      <c r="B10" s="28" t="s">
        <v>13</v>
      </c>
      <c r="C10" s="27">
        <f aca="true" t="shared" si="0" ref="C10:C15">D10+E10+F10</f>
        <v>3</v>
      </c>
      <c r="D10" s="27">
        <v>2</v>
      </c>
      <c r="E10" s="27">
        <v>0</v>
      </c>
      <c r="F10" s="27">
        <v>1</v>
      </c>
      <c r="G10" s="27">
        <f>D10*15+E10*45+F10*30</f>
        <v>60</v>
      </c>
      <c r="H10" s="29"/>
    </row>
    <row r="11" spans="1:8" s="68" customFormat="1" ht="19.5" customHeight="1">
      <c r="A11" s="27">
        <v>102019</v>
      </c>
      <c r="B11" s="28" t="s">
        <v>14</v>
      </c>
      <c r="C11" s="27">
        <f t="shared" si="0"/>
        <v>2</v>
      </c>
      <c r="D11" s="27">
        <v>1</v>
      </c>
      <c r="E11" s="27">
        <v>0</v>
      </c>
      <c r="F11" s="27">
        <v>1</v>
      </c>
      <c r="G11" s="27">
        <f>D11*15+E11*45+F11*30</f>
        <v>45</v>
      </c>
      <c r="H11" s="6"/>
    </row>
    <row r="12" spans="1:8" s="68" customFormat="1" ht="19.5" customHeight="1">
      <c r="A12" s="27">
        <v>117006</v>
      </c>
      <c r="B12" s="28" t="s">
        <v>15</v>
      </c>
      <c r="C12" s="27">
        <f t="shared" si="0"/>
        <v>2</v>
      </c>
      <c r="D12" s="27">
        <v>1</v>
      </c>
      <c r="E12" s="27">
        <v>0</v>
      </c>
      <c r="F12" s="27">
        <v>1</v>
      </c>
      <c r="G12" s="27">
        <f>D12*15+E12*45+F12*30</f>
        <v>45</v>
      </c>
      <c r="H12" s="8"/>
    </row>
    <row r="13" spans="1:8" s="68" customFormat="1" ht="19.5" customHeight="1">
      <c r="A13" s="27">
        <v>117008</v>
      </c>
      <c r="B13" s="28" t="s">
        <v>16</v>
      </c>
      <c r="C13" s="27">
        <f t="shared" si="0"/>
        <v>2</v>
      </c>
      <c r="D13" s="27">
        <v>2</v>
      </c>
      <c r="E13" s="27">
        <v>0</v>
      </c>
      <c r="F13" s="27">
        <v>0</v>
      </c>
      <c r="G13" s="27">
        <f>F13*30+E13*45+D13*15</f>
        <v>30</v>
      </c>
      <c r="H13" s="6"/>
    </row>
    <row r="14" spans="1:8" s="68" customFormat="1" ht="19.5" customHeight="1">
      <c r="A14" s="27">
        <v>117009</v>
      </c>
      <c r="B14" s="28" t="s">
        <v>17</v>
      </c>
      <c r="C14" s="27">
        <f t="shared" si="0"/>
        <v>1</v>
      </c>
      <c r="D14" s="27">
        <v>0</v>
      </c>
      <c r="E14" s="27">
        <v>1</v>
      </c>
      <c r="F14" s="27">
        <v>0</v>
      </c>
      <c r="G14" s="27">
        <f>F14*30+E14*45+D14*15</f>
        <v>45</v>
      </c>
      <c r="H14" s="6" t="s">
        <v>18</v>
      </c>
    </row>
    <row r="15" spans="1:8" s="68" customFormat="1" ht="19.5" customHeight="1">
      <c r="A15" s="27">
        <v>117010</v>
      </c>
      <c r="B15" s="28" t="s">
        <v>19</v>
      </c>
      <c r="C15" s="27">
        <f t="shared" si="0"/>
        <v>1</v>
      </c>
      <c r="D15" s="27">
        <v>0</v>
      </c>
      <c r="E15" s="27">
        <v>1</v>
      </c>
      <c r="F15" s="27">
        <v>0</v>
      </c>
      <c r="G15" s="27">
        <f>F15*30+E15*45+D15*15</f>
        <v>45</v>
      </c>
      <c r="H15" s="6" t="s">
        <v>18</v>
      </c>
    </row>
    <row r="16" spans="1:8" s="68" customFormat="1" ht="19.5" customHeight="1">
      <c r="A16" s="133" t="s">
        <v>20</v>
      </c>
      <c r="B16" s="133"/>
      <c r="C16" s="98">
        <f>SUM(C9:C15)</f>
        <v>12</v>
      </c>
      <c r="D16" s="98">
        <f>SUM(D9:D15)</f>
        <v>6</v>
      </c>
      <c r="E16" s="98">
        <f>SUM(E9:E15)</f>
        <v>2</v>
      </c>
      <c r="F16" s="98">
        <f>SUM(F9:F15)</f>
        <v>4</v>
      </c>
      <c r="G16" s="98">
        <f>SUM(G9:G15)</f>
        <v>300</v>
      </c>
      <c r="H16" s="30"/>
    </row>
    <row r="17" spans="1:8" s="68" customFormat="1" ht="19.5" customHeight="1">
      <c r="A17" s="27">
        <v>102003</v>
      </c>
      <c r="B17" s="28" t="s">
        <v>21</v>
      </c>
      <c r="C17" s="27">
        <f aca="true" t="shared" si="1" ref="C17:C24">D17+E17+F17</f>
        <v>1</v>
      </c>
      <c r="D17" s="27">
        <v>0</v>
      </c>
      <c r="E17" s="27">
        <v>0</v>
      </c>
      <c r="F17" s="27">
        <v>1</v>
      </c>
      <c r="G17" s="27">
        <f>F17*30+E17*45+D17*15</f>
        <v>30</v>
      </c>
      <c r="H17" s="6"/>
    </row>
    <row r="18" spans="1:8" s="68" customFormat="1" ht="19.5" customHeight="1">
      <c r="A18" s="27">
        <v>102011</v>
      </c>
      <c r="B18" s="28" t="s">
        <v>22</v>
      </c>
      <c r="C18" s="27">
        <f t="shared" si="1"/>
        <v>1</v>
      </c>
      <c r="D18" s="27">
        <v>0</v>
      </c>
      <c r="E18" s="27">
        <v>0</v>
      </c>
      <c r="F18" s="27">
        <v>1</v>
      </c>
      <c r="G18" s="27">
        <f>F18*30+E18*45+D18*15</f>
        <v>30</v>
      </c>
      <c r="H18" s="29"/>
    </row>
    <row r="19" spans="1:8" s="68" customFormat="1" ht="19.5" customHeight="1">
      <c r="A19" s="81">
        <v>102014</v>
      </c>
      <c r="B19" s="28" t="s">
        <v>23</v>
      </c>
      <c r="C19" s="27">
        <f t="shared" si="1"/>
        <v>3</v>
      </c>
      <c r="D19" s="27">
        <v>2</v>
      </c>
      <c r="E19" s="27">
        <v>1</v>
      </c>
      <c r="F19" s="27">
        <v>0</v>
      </c>
      <c r="G19" s="27">
        <f>F19*30+E19*45+D19*15</f>
        <v>75</v>
      </c>
      <c r="H19" s="29"/>
    </row>
    <row r="20" spans="1:8" s="68" customFormat="1" ht="19.5" customHeight="1">
      <c r="A20" s="27">
        <v>102020</v>
      </c>
      <c r="B20" s="28" t="s">
        <v>24</v>
      </c>
      <c r="C20" s="27">
        <f t="shared" si="1"/>
        <v>2</v>
      </c>
      <c r="D20" s="27">
        <v>1</v>
      </c>
      <c r="E20" s="27">
        <v>0</v>
      </c>
      <c r="F20" s="27">
        <v>1</v>
      </c>
      <c r="G20" s="27">
        <f>F20*30+E20*45+D20*15</f>
        <v>45</v>
      </c>
      <c r="H20" s="6"/>
    </row>
    <row r="21" spans="1:8" s="68" customFormat="1" ht="19.5" customHeight="1">
      <c r="A21" s="27">
        <v>102028</v>
      </c>
      <c r="B21" s="28" t="s">
        <v>25</v>
      </c>
      <c r="C21" s="27">
        <f t="shared" si="1"/>
        <v>2</v>
      </c>
      <c r="D21" s="27">
        <v>1</v>
      </c>
      <c r="E21" s="27">
        <v>1</v>
      </c>
      <c r="F21" s="27">
        <v>0</v>
      </c>
      <c r="G21" s="27">
        <f>D21*15+E21*45+F21*30</f>
        <v>60</v>
      </c>
      <c r="H21" s="29"/>
    </row>
    <row r="22" spans="1:8" s="68" customFormat="1" ht="19.5" customHeight="1">
      <c r="A22" s="27">
        <v>117001</v>
      </c>
      <c r="B22" s="28" t="s">
        <v>26</v>
      </c>
      <c r="C22" s="27">
        <f t="shared" si="1"/>
        <v>1</v>
      </c>
      <c r="D22" s="27">
        <v>0</v>
      </c>
      <c r="E22" s="27">
        <v>1</v>
      </c>
      <c r="F22" s="27">
        <v>0</v>
      </c>
      <c r="G22" s="27">
        <f>F22*30+E22*45+D22*15</f>
        <v>45</v>
      </c>
      <c r="H22" s="29" t="s">
        <v>27</v>
      </c>
    </row>
    <row r="23" spans="1:8" s="68" customFormat="1" ht="19.5" customHeight="1">
      <c r="A23" s="27">
        <v>117007</v>
      </c>
      <c r="B23" s="28" t="s">
        <v>28</v>
      </c>
      <c r="C23" s="27">
        <f t="shared" si="1"/>
        <v>3</v>
      </c>
      <c r="D23" s="27">
        <v>3</v>
      </c>
      <c r="E23" s="27">
        <v>0</v>
      </c>
      <c r="F23" s="27">
        <v>0</v>
      </c>
      <c r="G23" s="27">
        <f>F23*30+E23*45+D23*15</f>
        <v>45</v>
      </c>
      <c r="H23" s="6"/>
    </row>
    <row r="24" spans="1:8" s="68" customFormat="1" ht="19.5" customHeight="1">
      <c r="A24" s="27">
        <v>117002</v>
      </c>
      <c r="B24" s="28" t="s">
        <v>29</v>
      </c>
      <c r="C24" s="27">
        <f t="shared" si="1"/>
        <v>3</v>
      </c>
      <c r="D24" s="27">
        <v>3</v>
      </c>
      <c r="E24" s="27">
        <v>0</v>
      </c>
      <c r="F24" s="27">
        <v>0</v>
      </c>
      <c r="G24" s="27">
        <f>F24*30+E24*45+D24*15</f>
        <v>45</v>
      </c>
      <c r="H24" s="6"/>
    </row>
    <row r="25" spans="1:8" s="68" customFormat="1" ht="19.5" customHeight="1">
      <c r="A25" s="133" t="s">
        <v>30</v>
      </c>
      <c r="B25" s="133"/>
      <c r="C25" s="98">
        <f>SUM(C17:C24)</f>
        <v>16</v>
      </c>
      <c r="D25" s="98">
        <f>SUM(D17:D24)</f>
        <v>10</v>
      </c>
      <c r="E25" s="98">
        <f>SUM(E17:E24)</f>
        <v>3</v>
      </c>
      <c r="F25" s="98">
        <f>SUM(F17:F24)</f>
        <v>3</v>
      </c>
      <c r="G25" s="98">
        <f>SUM(G17:G24)</f>
        <v>375</v>
      </c>
      <c r="H25" s="30"/>
    </row>
    <row r="26" spans="1:8" s="68" customFormat="1" ht="19.5" customHeight="1">
      <c r="A26" s="16">
        <v>102021</v>
      </c>
      <c r="B26" s="23" t="s">
        <v>32</v>
      </c>
      <c r="C26" s="16">
        <f>D26+E26+F26</f>
        <v>2</v>
      </c>
      <c r="D26" s="16">
        <v>1</v>
      </c>
      <c r="E26" s="16">
        <v>0</v>
      </c>
      <c r="F26" s="16">
        <v>1</v>
      </c>
      <c r="G26" s="16">
        <f aca="true" t="shared" si="2" ref="G26:G33">F26*30+E26*45+D26*15</f>
        <v>45</v>
      </c>
      <c r="H26" s="16"/>
    </row>
    <row r="27" spans="1:8" s="68" customFormat="1" ht="19.5" customHeight="1">
      <c r="A27" s="16">
        <v>102029</v>
      </c>
      <c r="B27" s="23" t="s">
        <v>33</v>
      </c>
      <c r="C27" s="16">
        <f aca="true" t="shared" si="3" ref="C27:C33">D27+E27+F27</f>
        <v>2</v>
      </c>
      <c r="D27" s="16">
        <v>1</v>
      </c>
      <c r="E27" s="16">
        <v>1</v>
      </c>
      <c r="F27" s="16">
        <v>0</v>
      </c>
      <c r="G27" s="16">
        <f t="shared" si="2"/>
        <v>60</v>
      </c>
      <c r="H27" s="16"/>
    </row>
    <row r="28" spans="1:8" s="68" customFormat="1" ht="19.5" customHeight="1">
      <c r="A28" s="16">
        <v>102004</v>
      </c>
      <c r="B28" s="23" t="s">
        <v>31</v>
      </c>
      <c r="C28" s="16">
        <f t="shared" si="3"/>
        <v>1</v>
      </c>
      <c r="D28" s="16">
        <v>0</v>
      </c>
      <c r="E28" s="16">
        <v>0</v>
      </c>
      <c r="F28" s="16">
        <v>1</v>
      </c>
      <c r="G28" s="16">
        <f t="shared" si="2"/>
        <v>30</v>
      </c>
      <c r="H28" s="16"/>
    </row>
    <row r="29" spans="1:8" s="70" customFormat="1" ht="19.5" customHeight="1">
      <c r="A29" s="16">
        <v>120023</v>
      </c>
      <c r="B29" s="23" t="s">
        <v>89</v>
      </c>
      <c r="C29" s="16">
        <f t="shared" si="3"/>
        <v>2</v>
      </c>
      <c r="D29" s="16">
        <v>2</v>
      </c>
      <c r="E29" s="16">
        <v>0</v>
      </c>
      <c r="F29" s="16">
        <v>0</v>
      </c>
      <c r="G29" s="16">
        <f t="shared" si="2"/>
        <v>30</v>
      </c>
      <c r="H29" s="16"/>
    </row>
    <row r="30" spans="1:8" s="70" customFormat="1" ht="19.5" customHeight="1">
      <c r="A30" s="16">
        <v>117057</v>
      </c>
      <c r="B30" s="23" t="s">
        <v>38</v>
      </c>
      <c r="C30" s="16">
        <f t="shared" si="3"/>
        <v>1</v>
      </c>
      <c r="D30" s="16">
        <v>0</v>
      </c>
      <c r="E30" s="16">
        <v>1</v>
      </c>
      <c r="F30" s="16">
        <v>0</v>
      </c>
      <c r="G30" s="16">
        <f t="shared" si="2"/>
        <v>45</v>
      </c>
      <c r="H30" s="16"/>
    </row>
    <row r="31" spans="1:8" s="70" customFormat="1" ht="19.5" customHeight="1">
      <c r="A31" s="16">
        <v>117046</v>
      </c>
      <c r="B31" s="23" t="s">
        <v>36</v>
      </c>
      <c r="C31" s="16">
        <f t="shared" si="3"/>
        <v>4</v>
      </c>
      <c r="D31" s="16">
        <v>4</v>
      </c>
      <c r="E31" s="16">
        <v>0</v>
      </c>
      <c r="F31" s="16">
        <v>0</v>
      </c>
      <c r="G31" s="16">
        <f t="shared" si="2"/>
        <v>60</v>
      </c>
      <c r="H31" s="9" t="s">
        <v>18</v>
      </c>
    </row>
    <row r="32" spans="1:8" s="70" customFormat="1" ht="19.5" customHeight="1">
      <c r="A32" s="16">
        <v>117037</v>
      </c>
      <c r="B32" s="23" t="s">
        <v>34</v>
      </c>
      <c r="C32" s="16">
        <f t="shared" si="3"/>
        <v>3</v>
      </c>
      <c r="D32" s="16">
        <v>3</v>
      </c>
      <c r="E32" s="16">
        <v>0</v>
      </c>
      <c r="F32" s="16">
        <v>0</v>
      </c>
      <c r="G32" s="16">
        <f t="shared" si="2"/>
        <v>45</v>
      </c>
      <c r="H32" s="9" t="s">
        <v>35</v>
      </c>
    </row>
    <row r="33" spans="1:8" s="70" customFormat="1" ht="19.5" customHeight="1">
      <c r="A33" s="16">
        <v>117055</v>
      </c>
      <c r="B33" s="23" t="s">
        <v>37</v>
      </c>
      <c r="C33" s="16">
        <f t="shared" si="3"/>
        <v>1</v>
      </c>
      <c r="D33" s="16">
        <v>0</v>
      </c>
      <c r="E33" s="16">
        <v>1</v>
      </c>
      <c r="F33" s="16">
        <v>0</v>
      </c>
      <c r="G33" s="16">
        <f t="shared" si="2"/>
        <v>45</v>
      </c>
      <c r="H33" s="16"/>
    </row>
    <row r="34" spans="1:8" s="70" customFormat="1" ht="19.5" customHeight="1">
      <c r="A34" s="133" t="s">
        <v>39</v>
      </c>
      <c r="B34" s="133"/>
      <c r="C34" s="79">
        <f>SUM(C26:C33)</f>
        <v>16</v>
      </c>
      <c r="D34" s="79">
        <f>SUM(D26:D33)</f>
        <v>11</v>
      </c>
      <c r="E34" s="79">
        <f>SUM(E26:E33)</f>
        <v>3</v>
      </c>
      <c r="F34" s="79">
        <f>SUM(F26:F33)</f>
        <v>2</v>
      </c>
      <c r="G34" s="79">
        <f>SUM(G26:G33)</f>
        <v>360</v>
      </c>
      <c r="H34" s="79"/>
    </row>
    <row r="35" spans="1:8" s="70" customFormat="1" ht="19.5" customHeight="1">
      <c r="A35" s="16">
        <v>102005</v>
      </c>
      <c r="B35" s="23" t="s">
        <v>40</v>
      </c>
      <c r="C35" s="16">
        <f>D35+E35+F35</f>
        <v>5</v>
      </c>
      <c r="D35" s="16">
        <v>4</v>
      </c>
      <c r="E35" s="16">
        <v>0</v>
      </c>
      <c r="F35" s="16">
        <v>1</v>
      </c>
      <c r="G35" s="16">
        <f aca="true" t="shared" si="4" ref="G35:G40">F35*30+E35*45+D35*15</f>
        <v>90</v>
      </c>
      <c r="H35" s="16"/>
    </row>
    <row r="36" spans="1:8" s="70" customFormat="1" ht="19.5" customHeight="1">
      <c r="A36" s="16">
        <v>102006</v>
      </c>
      <c r="B36" s="23" t="s">
        <v>41</v>
      </c>
      <c r="C36" s="16">
        <f>D36+E36+F36</f>
        <v>2</v>
      </c>
      <c r="D36" s="16">
        <v>2</v>
      </c>
      <c r="E36" s="16">
        <v>0</v>
      </c>
      <c r="F36" s="16">
        <v>0</v>
      </c>
      <c r="G36" s="16">
        <f t="shared" si="4"/>
        <v>30</v>
      </c>
      <c r="H36" s="16"/>
    </row>
    <row r="37" spans="1:8" s="70" customFormat="1" ht="19.5" customHeight="1">
      <c r="A37" s="16">
        <v>102030</v>
      </c>
      <c r="B37" s="23" t="s">
        <v>42</v>
      </c>
      <c r="C37" s="16">
        <f>D37+E37+F37</f>
        <v>3</v>
      </c>
      <c r="D37" s="16">
        <v>2</v>
      </c>
      <c r="E37" s="16">
        <v>0</v>
      </c>
      <c r="F37" s="16">
        <v>1</v>
      </c>
      <c r="G37" s="16">
        <f t="shared" si="4"/>
        <v>60</v>
      </c>
      <c r="H37" s="16"/>
    </row>
    <row r="38" spans="1:8" s="70" customFormat="1" ht="19.5" customHeight="1">
      <c r="A38" s="16">
        <v>117003</v>
      </c>
      <c r="B38" s="23" t="s">
        <v>43</v>
      </c>
      <c r="C38" s="16">
        <f>D38+E38+F38</f>
        <v>1</v>
      </c>
      <c r="D38" s="16">
        <v>0</v>
      </c>
      <c r="E38" s="16">
        <v>1</v>
      </c>
      <c r="F38" s="16">
        <v>0</v>
      </c>
      <c r="G38" s="16">
        <f t="shared" si="4"/>
        <v>45</v>
      </c>
      <c r="H38" s="16"/>
    </row>
    <row r="39" spans="1:8" s="70" customFormat="1" ht="19.5" customHeight="1">
      <c r="A39" s="16">
        <v>120035</v>
      </c>
      <c r="B39" s="23" t="s">
        <v>87</v>
      </c>
      <c r="C39" s="16">
        <f>D39+E39+F39</f>
        <v>2</v>
      </c>
      <c r="D39" s="16">
        <v>1</v>
      </c>
      <c r="E39" s="16">
        <v>0</v>
      </c>
      <c r="F39" s="16">
        <v>1</v>
      </c>
      <c r="G39" s="16">
        <f t="shared" si="4"/>
        <v>45</v>
      </c>
      <c r="H39" s="27" t="s">
        <v>44</v>
      </c>
    </row>
    <row r="40" spans="1:8" s="70" customFormat="1" ht="19.5" customHeight="1">
      <c r="A40" s="16">
        <v>117047</v>
      </c>
      <c r="B40" s="31" t="s">
        <v>45</v>
      </c>
      <c r="C40" s="32">
        <v>4</v>
      </c>
      <c r="D40" s="32">
        <v>4</v>
      </c>
      <c r="E40" s="32">
        <v>0</v>
      </c>
      <c r="F40" s="32">
        <v>0</v>
      </c>
      <c r="G40" s="32">
        <f t="shared" si="4"/>
        <v>60</v>
      </c>
      <c r="H40" s="27" t="s">
        <v>18</v>
      </c>
    </row>
    <row r="41" spans="1:8" s="68" customFormat="1" ht="19.5" customHeight="1">
      <c r="A41" s="161" t="s">
        <v>226</v>
      </c>
      <c r="B41" s="161"/>
      <c r="C41" s="161"/>
      <c r="D41" s="32"/>
      <c r="E41" s="32"/>
      <c r="F41" s="32"/>
      <c r="G41" s="32"/>
      <c r="H41" s="32"/>
    </row>
    <row r="42" spans="1:8" s="68" customFormat="1" ht="19.5" customHeight="1">
      <c r="A42" s="16">
        <v>117031</v>
      </c>
      <c r="B42" s="23" t="s">
        <v>46</v>
      </c>
      <c r="C42" s="16">
        <f>D42+E42+F42</f>
        <v>2</v>
      </c>
      <c r="D42" s="16">
        <v>2</v>
      </c>
      <c r="E42" s="16">
        <v>0</v>
      </c>
      <c r="F42" s="16">
        <v>0</v>
      </c>
      <c r="G42" s="16">
        <f>F42*30+E42*45+D42*15</f>
        <v>30</v>
      </c>
      <c r="H42" s="16"/>
    </row>
    <row r="43" spans="1:8" s="68" customFormat="1" ht="19.5" customHeight="1">
      <c r="A43" s="16">
        <v>117040</v>
      </c>
      <c r="B43" s="23" t="s">
        <v>59</v>
      </c>
      <c r="C43" s="16">
        <f>D43+E43+F43</f>
        <v>2</v>
      </c>
      <c r="D43" s="16">
        <v>2</v>
      </c>
      <c r="E43" s="16">
        <v>0</v>
      </c>
      <c r="F43" s="16">
        <v>0</v>
      </c>
      <c r="G43" s="16">
        <f>F43*30+E43*45+D43*15</f>
        <v>30</v>
      </c>
      <c r="H43" s="16"/>
    </row>
    <row r="44" spans="1:8" s="68" customFormat="1" ht="19.5" customHeight="1">
      <c r="A44" s="16">
        <v>117028</v>
      </c>
      <c r="B44" s="23" t="s">
        <v>47</v>
      </c>
      <c r="C44" s="16">
        <f>E44+D44+F44</f>
        <v>2</v>
      </c>
      <c r="D44" s="16">
        <v>2</v>
      </c>
      <c r="E44" s="16">
        <v>0</v>
      </c>
      <c r="F44" s="16">
        <v>0</v>
      </c>
      <c r="G44" s="16">
        <f>D44*15+E44*45+F44*30</f>
        <v>30</v>
      </c>
      <c r="H44" s="16"/>
    </row>
    <row r="45" spans="1:8" s="68" customFormat="1" ht="19.5" customHeight="1">
      <c r="A45" s="133" t="s">
        <v>48</v>
      </c>
      <c r="B45" s="133"/>
      <c r="C45" s="79">
        <f>SUM(C35:C42)</f>
        <v>19</v>
      </c>
      <c r="D45" s="79">
        <f>SUM(D35:D42)</f>
        <v>15</v>
      </c>
      <c r="E45" s="79">
        <f>SUM(E35:E42)</f>
        <v>1</v>
      </c>
      <c r="F45" s="79">
        <f>SUM(F35:F42)</f>
        <v>3</v>
      </c>
      <c r="G45" s="79">
        <f>SUM(G35:G42)</f>
        <v>360</v>
      </c>
      <c r="H45" s="80"/>
    </row>
    <row r="46" spans="1:8" s="68" customFormat="1" ht="19.5" customHeight="1">
      <c r="A46" s="16">
        <v>102034</v>
      </c>
      <c r="B46" s="23" t="s">
        <v>49</v>
      </c>
      <c r="C46" s="16">
        <f>D46+E46+F46</f>
        <v>2</v>
      </c>
      <c r="D46" s="16">
        <v>1</v>
      </c>
      <c r="E46" s="16">
        <v>0</v>
      </c>
      <c r="F46" s="16">
        <v>1</v>
      </c>
      <c r="G46" s="16">
        <f>F46*30+E46*45+D46*15</f>
        <v>45</v>
      </c>
      <c r="H46" s="16"/>
    </row>
    <row r="47" spans="1:8" s="68" customFormat="1" ht="19.5" customHeight="1">
      <c r="A47" s="16">
        <v>117029</v>
      </c>
      <c r="B47" s="23" t="s">
        <v>160</v>
      </c>
      <c r="C47" s="16">
        <f aca="true" t="shared" si="5" ref="C47:C55">D47+E47+F47</f>
        <v>2</v>
      </c>
      <c r="D47" s="16">
        <v>2</v>
      </c>
      <c r="E47" s="16">
        <v>0</v>
      </c>
      <c r="F47" s="16">
        <v>0</v>
      </c>
      <c r="G47" s="16">
        <f aca="true" t="shared" si="6" ref="G47:G55">F47*30+E47*45+D47*15</f>
        <v>30</v>
      </c>
      <c r="H47" s="16" t="s">
        <v>18</v>
      </c>
    </row>
    <row r="48" spans="1:8" s="68" customFormat="1" ht="19.5" customHeight="1">
      <c r="A48" s="16">
        <v>102031</v>
      </c>
      <c r="B48" s="23" t="s">
        <v>50</v>
      </c>
      <c r="C48" s="16">
        <f t="shared" si="5"/>
        <v>3</v>
      </c>
      <c r="D48" s="16">
        <v>2</v>
      </c>
      <c r="E48" s="16">
        <v>0</v>
      </c>
      <c r="F48" s="16">
        <v>1</v>
      </c>
      <c r="G48" s="16">
        <f t="shared" si="6"/>
        <v>60</v>
      </c>
      <c r="H48" s="16"/>
    </row>
    <row r="49" spans="1:8" s="68" customFormat="1" ht="19.5" customHeight="1">
      <c r="A49" s="16">
        <v>117056</v>
      </c>
      <c r="B49" s="23" t="s">
        <v>51</v>
      </c>
      <c r="C49" s="16">
        <f t="shared" si="5"/>
        <v>1</v>
      </c>
      <c r="D49" s="16">
        <v>0</v>
      </c>
      <c r="E49" s="16">
        <v>1</v>
      </c>
      <c r="F49" s="16">
        <v>0</v>
      </c>
      <c r="G49" s="16">
        <f t="shared" si="6"/>
        <v>45</v>
      </c>
      <c r="H49" s="16"/>
    </row>
    <row r="50" spans="1:8" s="70" customFormat="1" ht="19.5" customHeight="1">
      <c r="A50" s="16">
        <v>117045</v>
      </c>
      <c r="B50" s="23" t="s">
        <v>234</v>
      </c>
      <c r="C50" s="16">
        <f t="shared" si="5"/>
        <v>2</v>
      </c>
      <c r="D50" s="16">
        <v>2</v>
      </c>
      <c r="E50" s="16">
        <v>0</v>
      </c>
      <c r="F50" s="16">
        <v>0</v>
      </c>
      <c r="G50" s="16">
        <f t="shared" si="6"/>
        <v>30</v>
      </c>
      <c r="H50" s="16"/>
    </row>
    <row r="51" spans="1:8" s="68" customFormat="1" ht="19.5" customHeight="1">
      <c r="A51" s="16">
        <v>117060</v>
      </c>
      <c r="B51" s="23" t="s">
        <v>185</v>
      </c>
      <c r="C51" s="16">
        <f t="shared" si="5"/>
        <v>1</v>
      </c>
      <c r="D51" s="16">
        <v>0</v>
      </c>
      <c r="E51" s="16">
        <v>1</v>
      </c>
      <c r="F51" s="16">
        <v>0</v>
      </c>
      <c r="G51" s="16">
        <f t="shared" si="6"/>
        <v>45</v>
      </c>
      <c r="H51" s="16" t="s">
        <v>18</v>
      </c>
    </row>
    <row r="52" spans="1:8" s="68" customFormat="1" ht="19.5" customHeight="1">
      <c r="A52" s="16">
        <v>117058</v>
      </c>
      <c r="B52" s="23" t="s">
        <v>233</v>
      </c>
      <c r="C52" s="16">
        <f t="shared" si="5"/>
        <v>1</v>
      </c>
      <c r="D52" s="16">
        <v>0</v>
      </c>
      <c r="E52" s="16">
        <v>1</v>
      </c>
      <c r="F52" s="16">
        <v>0</v>
      </c>
      <c r="G52" s="16">
        <f t="shared" si="6"/>
        <v>45</v>
      </c>
      <c r="H52" s="16" t="s">
        <v>54</v>
      </c>
    </row>
    <row r="53" spans="1:8" s="68" customFormat="1" ht="19.5" customHeight="1">
      <c r="A53" s="134" t="s">
        <v>237</v>
      </c>
      <c r="B53" s="134"/>
      <c r="C53" s="134"/>
      <c r="D53" s="16"/>
      <c r="E53" s="16"/>
      <c r="F53" s="16"/>
      <c r="G53" s="16"/>
      <c r="H53" s="16"/>
    </row>
    <row r="54" spans="1:8" s="68" customFormat="1" ht="19.5" customHeight="1">
      <c r="A54" s="16">
        <v>117024</v>
      </c>
      <c r="B54" s="23" t="s">
        <v>149</v>
      </c>
      <c r="C54" s="16">
        <f t="shared" si="5"/>
        <v>2</v>
      </c>
      <c r="D54" s="16">
        <v>2</v>
      </c>
      <c r="E54" s="16">
        <v>0</v>
      </c>
      <c r="F54" s="16">
        <v>0</v>
      </c>
      <c r="G54" s="16">
        <f t="shared" si="6"/>
        <v>30</v>
      </c>
      <c r="H54" s="16"/>
    </row>
    <row r="55" spans="1:8" s="68" customFormat="1" ht="19.5" customHeight="1">
      <c r="A55" s="16">
        <v>117049</v>
      </c>
      <c r="B55" s="23" t="s">
        <v>186</v>
      </c>
      <c r="C55" s="16">
        <f t="shared" si="5"/>
        <v>2</v>
      </c>
      <c r="D55" s="16">
        <v>2</v>
      </c>
      <c r="E55" s="16">
        <v>0</v>
      </c>
      <c r="F55" s="16">
        <v>0</v>
      </c>
      <c r="G55" s="16">
        <f t="shared" si="6"/>
        <v>30</v>
      </c>
      <c r="H55" s="16"/>
    </row>
    <row r="56" spans="1:8" s="68" customFormat="1" ht="19.5" customHeight="1">
      <c r="A56" s="16">
        <v>117042</v>
      </c>
      <c r="B56" s="23" t="s">
        <v>60</v>
      </c>
      <c r="C56" s="16">
        <f>D56+E56+F56</f>
        <v>2</v>
      </c>
      <c r="D56" s="16">
        <v>2</v>
      </c>
      <c r="E56" s="16">
        <v>0</v>
      </c>
      <c r="F56" s="16">
        <v>0</v>
      </c>
      <c r="G56" s="16">
        <f>F56*30+E56*45+D56*15</f>
        <v>30</v>
      </c>
      <c r="H56" s="16"/>
    </row>
    <row r="57" spans="1:8" s="68" customFormat="1" ht="19.5" customHeight="1">
      <c r="A57" s="133" t="s">
        <v>55</v>
      </c>
      <c r="B57" s="133"/>
      <c r="C57" s="79">
        <f>SUM(C46:C55)</f>
        <v>16</v>
      </c>
      <c r="D57" s="79">
        <f>SUM(D46:D55)</f>
        <v>11</v>
      </c>
      <c r="E57" s="79">
        <f>SUM(E46:E55)</f>
        <v>3</v>
      </c>
      <c r="F57" s="79">
        <f>SUM(F46:F55)</f>
        <v>2</v>
      </c>
      <c r="G57" s="79">
        <f>SUM(G46:G55)</f>
        <v>360</v>
      </c>
      <c r="H57" s="80"/>
    </row>
    <row r="58" spans="1:8" s="68" customFormat="1" ht="19.5" customHeight="1">
      <c r="A58" s="16">
        <v>102033</v>
      </c>
      <c r="B58" s="23" t="s">
        <v>187</v>
      </c>
      <c r="C58" s="16">
        <f>D58+E58+F58</f>
        <v>2</v>
      </c>
      <c r="D58" s="16">
        <v>2</v>
      </c>
      <c r="E58" s="16">
        <v>0</v>
      </c>
      <c r="F58" s="16">
        <v>0</v>
      </c>
      <c r="G58" s="16">
        <f>F58*30+E58*45+D58*15</f>
        <v>30</v>
      </c>
      <c r="H58" s="16"/>
    </row>
    <row r="59" spans="1:8" s="68" customFormat="1" ht="19.5" customHeight="1">
      <c r="A59" s="16">
        <v>102032</v>
      </c>
      <c r="B59" s="23" t="s">
        <v>107</v>
      </c>
      <c r="C59" s="16">
        <f>D59+E59+F59</f>
        <v>3</v>
      </c>
      <c r="D59" s="16">
        <v>2</v>
      </c>
      <c r="E59" s="16">
        <v>0</v>
      </c>
      <c r="F59" s="16">
        <v>1</v>
      </c>
      <c r="G59" s="16">
        <f>D59*15+E59*45+F59*30</f>
        <v>60</v>
      </c>
      <c r="H59" s="16"/>
    </row>
    <row r="60" spans="1:8" s="68" customFormat="1" ht="19.5" customHeight="1">
      <c r="A60" s="16">
        <v>117030</v>
      </c>
      <c r="B60" s="23" t="s">
        <v>169</v>
      </c>
      <c r="C60" s="16">
        <v>2</v>
      </c>
      <c r="D60" s="16">
        <v>2</v>
      </c>
      <c r="E60" s="16">
        <v>0</v>
      </c>
      <c r="F60" s="16">
        <v>0</v>
      </c>
      <c r="G60" s="16">
        <f>F60*30+E60*45+D60*15</f>
        <v>30</v>
      </c>
      <c r="H60" s="16" t="s">
        <v>18</v>
      </c>
    </row>
    <row r="61" spans="1:8" s="68" customFormat="1" ht="19.5" customHeight="1">
      <c r="A61" s="16">
        <v>120037</v>
      </c>
      <c r="B61" s="23" t="s">
        <v>152</v>
      </c>
      <c r="C61" s="16">
        <f>D61+E61+F61</f>
        <v>2</v>
      </c>
      <c r="D61" s="16">
        <v>1</v>
      </c>
      <c r="E61" s="16">
        <v>0</v>
      </c>
      <c r="F61" s="16">
        <v>1</v>
      </c>
      <c r="G61" s="16">
        <f>F61*30+E61*45+D61*15</f>
        <v>45</v>
      </c>
      <c r="H61" s="16"/>
    </row>
    <row r="62" spans="1:8" s="68" customFormat="1" ht="19.5" customHeight="1">
      <c r="A62" s="16">
        <v>120022</v>
      </c>
      <c r="B62" s="23" t="s">
        <v>256</v>
      </c>
      <c r="C62" s="16">
        <f>E62+D62+F62</f>
        <v>2</v>
      </c>
      <c r="D62" s="16">
        <v>2</v>
      </c>
      <c r="E62" s="16">
        <v>0</v>
      </c>
      <c r="F62" s="16">
        <v>0</v>
      </c>
      <c r="G62" s="16">
        <f>D62*15+E62*45+F62*30</f>
        <v>30</v>
      </c>
      <c r="H62" s="16"/>
    </row>
    <row r="63" spans="1:8" s="68" customFormat="1" ht="19.5" customHeight="1">
      <c r="A63" s="16">
        <v>120024</v>
      </c>
      <c r="B63" s="23" t="s">
        <v>150</v>
      </c>
      <c r="C63" s="16">
        <f>D63+E63+F63</f>
        <v>3</v>
      </c>
      <c r="D63" s="16">
        <v>3</v>
      </c>
      <c r="E63" s="16">
        <v>0</v>
      </c>
      <c r="F63" s="16">
        <v>0</v>
      </c>
      <c r="G63" s="16">
        <f>F63*30+E63*45+D63*15</f>
        <v>45</v>
      </c>
      <c r="H63" s="16"/>
    </row>
    <row r="64" spans="1:8" s="68" customFormat="1" ht="19.5" customHeight="1">
      <c r="A64" s="16">
        <v>120026</v>
      </c>
      <c r="B64" s="23" t="s">
        <v>188</v>
      </c>
      <c r="C64" s="16">
        <f>D64+E64+F64</f>
        <v>2</v>
      </c>
      <c r="D64" s="16">
        <v>2</v>
      </c>
      <c r="E64" s="16">
        <v>0</v>
      </c>
      <c r="F64" s="16">
        <v>0</v>
      </c>
      <c r="G64" s="16">
        <f>F64*30+E64*45+D64*15</f>
        <v>30</v>
      </c>
      <c r="H64" s="16"/>
    </row>
    <row r="65" spans="1:8" s="68" customFormat="1" ht="19.5" customHeight="1">
      <c r="A65" s="16">
        <v>117027</v>
      </c>
      <c r="B65" s="23" t="s">
        <v>189</v>
      </c>
      <c r="C65" s="16">
        <v>1</v>
      </c>
      <c r="D65" s="16">
        <v>0</v>
      </c>
      <c r="E65" s="16">
        <v>0</v>
      </c>
      <c r="F65" s="16">
        <v>1</v>
      </c>
      <c r="G65" s="16">
        <f>F65*30+E65*45+D65*15</f>
        <v>30</v>
      </c>
      <c r="H65" s="16"/>
    </row>
    <row r="66" spans="1:8" s="68" customFormat="1" ht="19.5" customHeight="1">
      <c r="A66" s="134" t="s">
        <v>228</v>
      </c>
      <c r="B66" s="134"/>
      <c r="C66" s="134"/>
      <c r="D66" s="16"/>
      <c r="E66" s="16"/>
      <c r="F66" s="16"/>
      <c r="G66" s="16"/>
      <c r="H66" s="16"/>
    </row>
    <row r="67" spans="1:8" s="68" customFormat="1" ht="19.5" customHeight="1">
      <c r="A67" s="16">
        <v>120018</v>
      </c>
      <c r="B67" s="23" t="s">
        <v>190</v>
      </c>
      <c r="C67" s="16">
        <f>D67+E67+F67</f>
        <v>2</v>
      </c>
      <c r="D67" s="16">
        <v>2</v>
      </c>
      <c r="E67" s="16">
        <v>0</v>
      </c>
      <c r="F67" s="16">
        <v>0</v>
      </c>
      <c r="G67" s="16">
        <f>F67*30+E67*45+D67*15</f>
        <v>30</v>
      </c>
      <c r="H67" s="16"/>
    </row>
    <row r="68" spans="1:8" s="68" customFormat="1" ht="19.5" customHeight="1">
      <c r="A68" s="16">
        <v>120021</v>
      </c>
      <c r="B68" s="23" t="s">
        <v>235</v>
      </c>
      <c r="C68" s="16">
        <f>D68+E68+F68</f>
        <v>2</v>
      </c>
      <c r="D68" s="16">
        <v>2</v>
      </c>
      <c r="E68" s="16">
        <v>0</v>
      </c>
      <c r="F68" s="16">
        <v>0</v>
      </c>
      <c r="G68" s="16">
        <f>F68*30+E68*45+D68*15</f>
        <v>30</v>
      </c>
      <c r="H68" s="16"/>
    </row>
    <row r="69" spans="1:8" s="68" customFormat="1" ht="19.5" customHeight="1">
      <c r="A69" s="16">
        <v>120011</v>
      </c>
      <c r="B69" s="23" t="s">
        <v>191</v>
      </c>
      <c r="C69" s="16">
        <f>E69+D69+F69</f>
        <v>2</v>
      </c>
      <c r="D69" s="16">
        <v>2</v>
      </c>
      <c r="E69" s="16">
        <v>0</v>
      </c>
      <c r="F69" s="16">
        <v>0</v>
      </c>
      <c r="G69" s="16">
        <f>D69*15+E69*45+F69*30</f>
        <v>30</v>
      </c>
      <c r="H69" s="16"/>
    </row>
    <row r="70" spans="1:8" s="68" customFormat="1" ht="19.5" customHeight="1">
      <c r="A70" s="16">
        <v>120019</v>
      </c>
      <c r="B70" s="23" t="s">
        <v>158</v>
      </c>
      <c r="C70" s="16">
        <v>2</v>
      </c>
      <c r="D70" s="16">
        <v>2</v>
      </c>
      <c r="E70" s="16">
        <v>0</v>
      </c>
      <c r="F70" s="16">
        <v>0</v>
      </c>
      <c r="G70" s="16">
        <f>D70*15+E70*45+F70*30</f>
        <v>30</v>
      </c>
      <c r="H70" s="16" t="s">
        <v>18</v>
      </c>
    </row>
    <row r="71" spans="1:8" s="68" customFormat="1" ht="19.5" customHeight="1">
      <c r="A71" s="133" t="s">
        <v>61</v>
      </c>
      <c r="B71" s="133"/>
      <c r="C71" s="79">
        <f>SUM(C58:C68)</f>
        <v>21</v>
      </c>
      <c r="D71" s="79">
        <f>SUM(D58:D68)</f>
        <v>18</v>
      </c>
      <c r="E71" s="79">
        <f>SUM(E58:E68)</f>
        <v>0</v>
      </c>
      <c r="F71" s="79">
        <f>SUM(F58:F68)</f>
        <v>3</v>
      </c>
      <c r="G71" s="79">
        <f>SUM(G58:G68)</f>
        <v>360</v>
      </c>
      <c r="H71" s="80"/>
    </row>
    <row r="72" spans="1:8" s="68" customFormat="1" ht="18.75" customHeight="1">
      <c r="A72" s="43" t="s">
        <v>159</v>
      </c>
      <c r="B72" s="44" t="s">
        <v>265</v>
      </c>
      <c r="C72" s="41">
        <f aca="true" t="shared" si="7" ref="C72:C82">D72+E72+F72</f>
        <v>3</v>
      </c>
      <c r="D72" s="41">
        <v>3</v>
      </c>
      <c r="E72" s="41">
        <v>0</v>
      </c>
      <c r="F72" s="41">
        <v>0</v>
      </c>
      <c r="G72" s="41">
        <f>(D72*15)+(E72*45)+(F72*30)</f>
        <v>45</v>
      </c>
      <c r="H72" s="9"/>
    </row>
    <row r="73" spans="1:8" s="68" customFormat="1" ht="18.75" customHeight="1">
      <c r="A73" s="16">
        <v>121012</v>
      </c>
      <c r="B73" s="44" t="s">
        <v>148</v>
      </c>
      <c r="C73" s="41">
        <f>D73+E73+F73</f>
        <v>2</v>
      </c>
      <c r="D73" s="41">
        <v>2</v>
      </c>
      <c r="E73" s="41">
        <v>0</v>
      </c>
      <c r="F73" s="41">
        <v>0</v>
      </c>
      <c r="G73" s="41">
        <f>(D73*15)+(E73*45)+(F73*30)</f>
        <v>30</v>
      </c>
      <c r="H73" s="16"/>
    </row>
    <row r="74" spans="1:8" s="84" customFormat="1" ht="18.75" customHeight="1">
      <c r="A74" s="43" t="s">
        <v>161</v>
      </c>
      <c r="B74" s="44" t="s">
        <v>162</v>
      </c>
      <c r="C74" s="41">
        <f t="shared" si="7"/>
        <v>3</v>
      </c>
      <c r="D74" s="41">
        <v>3</v>
      </c>
      <c r="E74" s="41">
        <v>0</v>
      </c>
      <c r="F74" s="41">
        <v>0</v>
      </c>
      <c r="G74" s="41">
        <f>D74*15+E74*45+F74*30</f>
        <v>45</v>
      </c>
      <c r="H74" s="16"/>
    </row>
    <row r="75" spans="1:8" s="68" customFormat="1" ht="18.75" customHeight="1">
      <c r="A75" s="43" t="s">
        <v>163</v>
      </c>
      <c r="B75" s="44" t="s">
        <v>164</v>
      </c>
      <c r="C75" s="41">
        <f t="shared" si="7"/>
        <v>3</v>
      </c>
      <c r="D75" s="41">
        <v>3</v>
      </c>
      <c r="E75" s="41">
        <v>0</v>
      </c>
      <c r="F75" s="41">
        <v>0</v>
      </c>
      <c r="G75" s="41">
        <f>(D75*15)+(E75*45)+(F75*30)</f>
        <v>45</v>
      </c>
      <c r="H75" s="9"/>
    </row>
    <row r="76" spans="1:8" s="68" customFormat="1" ht="18.75" customHeight="1">
      <c r="A76" s="43" t="s">
        <v>266</v>
      </c>
      <c r="B76" s="44" t="s">
        <v>267</v>
      </c>
      <c r="C76" s="41">
        <v>1</v>
      </c>
      <c r="D76" s="41">
        <v>0</v>
      </c>
      <c r="E76" s="41">
        <v>1</v>
      </c>
      <c r="F76" s="41">
        <v>0</v>
      </c>
      <c r="G76" s="41">
        <f>(D76*15)+(E76*45)+(F76*30)</f>
        <v>45</v>
      </c>
      <c r="H76" s="9"/>
    </row>
    <row r="77" spans="1:8" s="68" customFormat="1" ht="18.75" customHeight="1">
      <c r="A77" s="22">
        <v>120004</v>
      </c>
      <c r="B77" s="23" t="s">
        <v>165</v>
      </c>
      <c r="C77" s="16">
        <f t="shared" si="7"/>
        <v>1</v>
      </c>
      <c r="D77" s="16">
        <v>0</v>
      </c>
      <c r="E77" s="16">
        <v>1</v>
      </c>
      <c r="F77" s="16">
        <v>0</v>
      </c>
      <c r="G77" s="16">
        <f>F77*30+E77*45+D77*15</f>
        <v>45</v>
      </c>
      <c r="H77" s="9"/>
    </row>
    <row r="78" spans="1:8" s="68" customFormat="1" ht="18.75" customHeight="1">
      <c r="A78" s="26">
        <v>117062</v>
      </c>
      <c r="B78" s="28" t="s">
        <v>57</v>
      </c>
      <c r="C78" s="6">
        <f>D78+E78+F78</f>
        <v>1</v>
      </c>
      <c r="D78" s="51">
        <v>0</v>
      </c>
      <c r="E78" s="51">
        <v>1</v>
      </c>
      <c r="F78" s="51">
        <v>0</v>
      </c>
      <c r="G78" s="6">
        <f>D78*15+E78*45+F78*30</f>
        <v>45</v>
      </c>
      <c r="H78" s="14"/>
    </row>
    <row r="79" spans="1:8" s="68" customFormat="1" ht="18.75" customHeight="1">
      <c r="A79" s="10"/>
      <c r="B79" s="106" t="s">
        <v>237</v>
      </c>
      <c r="C79" s="3"/>
      <c r="D79" s="6"/>
      <c r="E79" s="6"/>
      <c r="F79" s="39"/>
      <c r="G79" s="6"/>
      <c r="H79" s="14"/>
    </row>
    <row r="80" spans="1:8" s="68" customFormat="1" ht="18.75" customHeight="1">
      <c r="A80" s="43" t="s">
        <v>101</v>
      </c>
      <c r="B80" s="44" t="s">
        <v>102</v>
      </c>
      <c r="C80" s="41">
        <f t="shared" si="7"/>
        <v>2</v>
      </c>
      <c r="D80" s="41">
        <v>2</v>
      </c>
      <c r="E80" s="41">
        <v>0</v>
      </c>
      <c r="F80" s="41">
        <v>0</v>
      </c>
      <c r="G80" s="41">
        <f>(D80*15)+(E80*45)+(F80*30)</f>
        <v>30</v>
      </c>
      <c r="H80" s="9"/>
    </row>
    <row r="81" spans="1:8" s="68" customFormat="1" ht="18.75" customHeight="1">
      <c r="A81" s="43" t="s">
        <v>170</v>
      </c>
      <c r="B81" s="55" t="s">
        <v>171</v>
      </c>
      <c r="C81" s="41">
        <f t="shared" si="7"/>
        <v>2</v>
      </c>
      <c r="D81" s="41">
        <v>2</v>
      </c>
      <c r="E81" s="41">
        <v>0</v>
      </c>
      <c r="F81" s="41">
        <v>0</v>
      </c>
      <c r="G81" s="41">
        <f>(D81*15)+(E81*45)+(F81*30)</f>
        <v>30</v>
      </c>
      <c r="H81" s="9"/>
    </row>
    <row r="82" spans="1:8" s="68" customFormat="1" ht="18.75" customHeight="1">
      <c r="A82" s="43" t="s">
        <v>268</v>
      </c>
      <c r="B82" s="44" t="s">
        <v>269</v>
      </c>
      <c r="C82" s="41">
        <f t="shared" si="7"/>
        <v>2</v>
      </c>
      <c r="D82" s="41">
        <v>2</v>
      </c>
      <c r="E82" s="41">
        <v>0</v>
      </c>
      <c r="F82" s="41">
        <v>0</v>
      </c>
      <c r="G82" s="41">
        <f>(D82*15)+(E82*45)+(F82*30)</f>
        <v>30</v>
      </c>
      <c r="H82" s="14"/>
    </row>
    <row r="83" spans="1:8" s="68" customFormat="1" ht="18.75" customHeight="1">
      <c r="A83" s="133" t="s">
        <v>70</v>
      </c>
      <c r="B83" s="133"/>
      <c r="C83" s="100">
        <f>SUM(C72:C81)</f>
        <v>18</v>
      </c>
      <c r="D83" s="100">
        <f>SUM(D72:D81)</f>
        <v>15</v>
      </c>
      <c r="E83" s="100">
        <f>SUM(E72:E81)</f>
        <v>3</v>
      </c>
      <c r="F83" s="100">
        <f>SUM(F72:F81)</f>
        <v>0</v>
      </c>
      <c r="G83" s="100">
        <f>SUM(G72:G81)</f>
        <v>360</v>
      </c>
      <c r="H83" s="80"/>
    </row>
    <row r="84" spans="1:8" s="68" customFormat="1" ht="18.75" customHeight="1">
      <c r="A84" s="43" t="s">
        <v>178</v>
      </c>
      <c r="B84" s="44" t="s">
        <v>179</v>
      </c>
      <c r="C84" s="16">
        <v>2</v>
      </c>
      <c r="D84" s="16">
        <v>2</v>
      </c>
      <c r="E84" s="16">
        <v>0</v>
      </c>
      <c r="F84" s="16">
        <v>0</v>
      </c>
      <c r="G84" s="16">
        <f>F84*30+E84*45+D84*15</f>
        <v>30</v>
      </c>
      <c r="H84" s="6"/>
    </row>
    <row r="85" spans="1:8" s="68" customFormat="1" ht="18.75" customHeight="1">
      <c r="A85" s="43" t="s">
        <v>156</v>
      </c>
      <c r="B85" s="44" t="s">
        <v>157</v>
      </c>
      <c r="C85" s="41">
        <f>D85+E85+F85</f>
        <v>1</v>
      </c>
      <c r="D85" s="41">
        <v>0</v>
      </c>
      <c r="E85" s="41">
        <v>1</v>
      </c>
      <c r="F85" s="41">
        <v>0</v>
      </c>
      <c r="G85" s="41">
        <f>(D85*15)+(E85*45)+(F85*30)</f>
        <v>45</v>
      </c>
      <c r="H85" s="14"/>
    </row>
    <row r="86" spans="1:8" s="68" customFormat="1" ht="18.75" customHeight="1">
      <c r="A86" s="43" t="s">
        <v>153</v>
      </c>
      <c r="B86" s="44" t="s">
        <v>154</v>
      </c>
      <c r="C86" s="41">
        <f>D86+E86+F86</f>
        <v>2</v>
      </c>
      <c r="D86" s="41">
        <v>2</v>
      </c>
      <c r="E86" s="41">
        <v>0</v>
      </c>
      <c r="F86" s="41">
        <v>0</v>
      </c>
      <c r="G86" s="41">
        <f>(D86*15)+(E86*45)+(F86*30)</f>
        <v>30</v>
      </c>
      <c r="H86" s="6"/>
    </row>
    <row r="87" spans="1:8" s="68" customFormat="1" ht="18.75" customHeight="1">
      <c r="A87" s="43" t="s">
        <v>270</v>
      </c>
      <c r="B87" s="44" t="s">
        <v>271</v>
      </c>
      <c r="C87" s="41">
        <f>D87+E87+F87</f>
        <v>1</v>
      </c>
      <c r="D87" s="41">
        <v>0</v>
      </c>
      <c r="E87" s="41">
        <v>1</v>
      </c>
      <c r="F87" s="41">
        <v>0</v>
      </c>
      <c r="G87" s="41">
        <f>(D87*15)+(E87*45)+(F87*30)</f>
        <v>45</v>
      </c>
      <c r="H87" s="6"/>
    </row>
    <row r="88" spans="1:8" s="68" customFormat="1" ht="18.75" customHeight="1">
      <c r="A88" s="43" t="s">
        <v>172</v>
      </c>
      <c r="B88" s="44" t="s">
        <v>173</v>
      </c>
      <c r="C88" s="41">
        <f>D88+E88+F88</f>
        <v>2</v>
      </c>
      <c r="D88" s="41">
        <v>1</v>
      </c>
      <c r="E88" s="41">
        <v>1</v>
      </c>
      <c r="F88" s="41">
        <v>0</v>
      </c>
      <c r="G88" s="41">
        <f>(D88*15)+(E88*45)+(F88*30)</f>
        <v>60</v>
      </c>
      <c r="H88" s="6"/>
    </row>
    <row r="89" spans="1:8" s="68" customFormat="1" ht="18.75" customHeight="1">
      <c r="A89" s="16"/>
      <c r="B89" s="99" t="s">
        <v>272</v>
      </c>
      <c r="C89" s="16"/>
      <c r="D89" s="16"/>
      <c r="E89" s="16"/>
      <c r="F89" s="16"/>
      <c r="G89" s="16"/>
      <c r="H89" s="6"/>
    </row>
    <row r="90" spans="1:8" s="68" customFormat="1" ht="18.75" customHeight="1">
      <c r="A90" s="43" t="s">
        <v>174</v>
      </c>
      <c r="B90" s="44" t="s">
        <v>175</v>
      </c>
      <c r="C90" s="41">
        <f>D90+E90+F90</f>
        <v>2</v>
      </c>
      <c r="D90" s="41">
        <v>2</v>
      </c>
      <c r="E90" s="41">
        <v>0</v>
      </c>
      <c r="F90" s="41">
        <v>0</v>
      </c>
      <c r="G90" s="41">
        <f>(D90*15)+(E90*45)+(F90*30)</f>
        <v>30</v>
      </c>
      <c r="H90" s="82"/>
    </row>
    <row r="91" spans="1:8" s="68" customFormat="1" ht="18.75" customHeight="1">
      <c r="A91" s="43" t="s">
        <v>273</v>
      </c>
      <c r="B91" s="44" t="s">
        <v>151</v>
      </c>
      <c r="C91" s="41">
        <v>2</v>
      </c>
      <c r="D91" s="41">
        <v>2</v>
      </c>
      <c r="E91" s="41">
        <v>0</v>
      </c>
      <c r="F91" s="41">
        <v>0</v>
      </c>
      <c r="G91" s="41">
        <f aca="true" t="shared" si="8" ref="G91:G97">(D91*15)+(E91*45)+(F91*30)</f>
        <v>30</v>
      </c>
      <c r="H91" s="6"/>
    </row>
    <row r="92" spans="1:8" s="68" customFormat="1" ht="18.75" customHeight="1">
      <c r="A92" s="43" t="s">
        <v>176</v>
      </c>
      <c r="B92" s="107" t="s">
        <v>93</v>
      </c>
      <c r="C92" s="41">
        <f aca="true" t="shared" si="9" ref="C92:C97">D92+E92+F92</f>
        <v>2</v>
      </c>
      <c r="D92" s="41">
        <v>2</v>
      </c>
      <c r="E92" s="41">
        <v>0</v>
      </c>
      <c r="F92" s="41">
        <v>0</v>
      </c>
      <c r="G92" s="41">
        <f>(D92*15)+(E92*45)+(F92*30)</f>
        <v>30</v>
      </c>
      <c r="H92" s="9"/>
    </row>
    <row r="93" spans="1:8" s="68" customFormat="1" ht="18.75" customHeight="1">
      <c r="A93" s="108">
        <v>121046</v>
      </c>
      <c r="B93" s="107" t="s">
        <v>177</v>
      </c>
      <c r="C93" s="41">
        <f t="shared" si="9"/>
        <v>2</v>
      </c>
      <c r="D93" s="41">
        <v>2</v>
      </c>
      <c r="E93" s="41">
        <v>0</v>
      </c>
      <c r="F93" s="41">
        <v>0</v>
      </c>
      <c r="G93" s="41">
        <f t="shared" si="8"/>
        <v>30</v>
      </c>
      <c r="H93" s="6"/>
    </row>
    <row r="94" spans="1:8" s="68" customFormat="1" ht="18.75" customHeight="1">
      <c r="A94" s="43" t="s">
        <v>166</v>
      </c>
      <c r="B94" s="55" t="s">
        <v>167</v>
      </c>
      <c r="C94" s="41">
        <f t="shared" si="9"/>
        <v>2</v>
      </c>
      <c r="D94" s="108">
        <v>2</v>
      </c>
      <c r="E94" s="108">
        <v>0</v>
      </c>
      <c r="F94" s="108">
        <v>0</v>
      </c>
      <c r="G94" s="41">
        <f t="shared" si="8"/>
        <v>30</v>
      </c>
      <c r="H94" s="6"/>
    </row>
    <row r="95" spans="1:8" s="68" customFormat="1" ht="18.75" customHeight="1">
      <c r="A95" s="43" t="s">
        <v>180</v>
      </c>
      <c r="B95" s="50" t="s">
        <v>181</v>
      </c>
      <c r="C95" s="41">
        <f t="shared" si="9"/>
        <v>2</v>
      </c>
      <c r="D95" s="41">
        <v>2</v>
      </c>
      <c r="E95" s="41">
        <v>0</v>
      </c>
      <c r="F95" s="41">
        <v>0</v>
      </c>
      <c r="G95" s="41">
        <f t="shared" si="8"/>
        <v>30</v>
      </c>
      <c r="H95" s="6"/>
    </row>
    <row r="96" spans="1:8" s="68" customFormat="1" ht="18.75" customHeight="1">
      <c r="A96" s="16">
        <v>117048</v>
      </c>
      <c r="B96" s="23" t="s">
        <v>182</v>
      </c>
      <c r="C96" s="41">
        <f t="shared" si="9"/>
        <v>2</v>
      </c>
      <c r="D96" s="41">
        <v>2</v>
      </c>
      <c r="E96" s="41">
        <v>0</v>
      </c>
      <c r="F96" s="41">
        <v>0</v>
      </c>
      <c r="G96" s="41">
        <f t="shared" si="8"/>
        <v>30</v>
      </c>
      <c r="H96" s="6"/>
    </row>
    <row r="97" spans="1:8" s="68" customFormat="1" ht="18.75" customHeight="1">
      <c r="A97" s="16">
        <v>121047</v>
      </c>
      <c r="B97" s="23" t="s">
        <v>183</v>
      </c>
      <c r="C97" s="41">
        <f t="shared" si="9"/>
        <v>2</v>
      </c>
      <c r="D97" s="41">
        <v>2</v>
      </c>
      <c r="E97" s="41">
        <v>0</v>
      </c>
      <c r="F97" s="41">
        <v>0</v>
      </c>
      <c r="G97" s="41">
        <f t="shared" si="8"/>
        <v>30</v>
      </c>
      <c r="H97" s="6"/>
    </row>
    <row r="98" spans="1:8" s="68" customFormat="1" ht="18.75" customHeight="1">
      <c r="A98" s="133" t="s">
        <v>83</v>
      </c>
      <c r="B98" s="133"/>
      <c r="C98" s="79">
        <f>SUM(C84:C93)</f>
        <v>16</v>
      </c>
      <c r="D98" s="79">
        <f>SUM(D84:D93)</f>
        <v>13</v>
      </c>
      <c r="E98" s="79">
        <f>SUM(E84:E93)</f>
        <v>3</v>
      </c>
      <c r="F98" s="79">
        <f>SUM(F84:F93)</f>
        <v>0</v>
      </c>
      <c r="G98" s="79">
        <f>SUM(G84:G93)</f>
        <v>330</v>
      </c>
      <c r="H98" s="80"/>
    </row>
    <row r="99" spans="1:8" s="68" customFormat="1" ht="18.75" customHeight="1">
      <c r="A99" s="11" t="s">
        <v>84</v>
      </c>
      <c r="B99" s="12" t="s">
        <v>274</v>
      </c>
      <c r="C99" s="6">
        <v>10</v>
      </c>
      <c r="D99" s="6">
        <v>10</v>
      </c>
      <c r="E99" s="6">
        <v>0</v>
      </c>
      <c r="F99" s="6">
        <v>0</v>
      </c>
      <c r="G99" s="6">
        <v>150</v>
      </c>
      <c r="H99" s="6"/>
    </row>
    <row r="100" spans="1:8" s="68" customFormat="1" ht="18.75" customHeight="1">
      <c r="A100" s="133" t="s">
        <v>85</v>
      </c>
      <c r="B100" s="133"/>
      <c r="C100" s="98">
        <v>10</v>
      </c>
      <c r="D100" s="98">
        <v>10</v>
      </c>
      <c r="E100" s="98">
        <v>0</v>
      </c>
      <c r="F100" s="98">
        <v>0</v>
      </c>
      <c r="G100" s="98">
        <v>150</v>
      </c>
      <c r="H100" s="80"/>
    </row>
    <row r="101" spans="1:8" s="68" customFormat="1" ht="18.75" customHeight="1">
      <c r="A101" s="150" t="s">
        <v>86</v>
      </c>
      <c r="B101" s="150"/>
      <c r="C101" s="57">
        <f>C16+C25+C34+C45+C57+C71+C83+C98+C100</f>
        <v>144</v>
      </c>
      <c r="D101" s="57">
        <f>D16+D25+D34+D45+D57+D71+D83+D98+D100</f>
        <v>109</v>
      </c>
      <c r="E101" s="57">
        <f>E16+E25+E34+E45+E57+E71+E83+E98+E100</f>
        <v>18</v>
      </c>
      <c r="F101" s="57">
        <f>F16+F25+F34+F45+F57+F71+F83+F98+F100</f>
        <v>17</v>
      </c>
      <c r="G101" s="57">
        <f>G16+G25+G34+G45+G57+G71+G83+G98+G100</f>
        <v>2955</v>
      </c>
      <c r="H101" s="57">
        <f>G101-G100</f>
        <v>2805</v>
      </c>
    </row>
    <row r="102" spans="1:10" s="63" customFormat="1" ht="34.5" customHeight="1">
      <c r="A102" s="112" t="s">
        <v>240</v>
      </c>
      <c r="B102" s="113"/>
      <c r="C102" s="114"/>
      <c r="D102" s="160" t="s">
        <v>241</v>
      </c>
      <c r="E102" s="160"/>
      <c r="F102" s="160"/>
      <c r="G102" s="160"/>
      <c r="H102" s="160"/>
      <c r="I102" s="19"/>
      <c r="J102" s="53"/>
    </row>
    <row r="103" spans="1:10" s="53" customFormat="1" ht="20.25" customHeight="1">
      <c r="A103" s="124" t="s">
        <v>242</v>
      </c>
      <c r="B103" s="124"/>
      <c r="C103" s="18"/>
      <c r="D103" s="18"/>
      <c r="E103" s="125"/>
      <c r="F103" s="125"/>
      <c r="G103" s="125"/>
      <c r="H103" s="125"/>
      <c r="I103" s="63"/>
      <c r="J103" s="63"/>
    </row>
    <row r="104" spans="1:8" s="63" customFormat="1" ht="20.25" customHeight="1">
      <c r="A104" s="124" t="s">
        <v>243</v>
      </c>
      <c r="B104" s="124"/>
      <c r="C104" s="18"/>
      <c r="D104" s="18"/>
      <c r="E104" s="65"/>
      <c r="F104" s="65"/>
      <c r="G104" s="65"/>
      <c r="H104" s="65"/>
    </row>
    <row r="105" spans="1:8" s="63" customFormat="1" ht="20.25" customHeight="1">
      <c r="A105" s="124" t="s">
        <v>244</v>
      </c>
      <c r="B105" s="124"/>
      <c r="C105" s="18"/>
      <c r="D105" s="18"/>
      <c r="E105" s="65"/>
      <c r="F105" s="65"/>
      <c r="G105" s="65"/>
      <c r="H105" s="65"/>
    </row>
  </sheetData>
  <sheetProtection/>
  <mergeCells count="30">
    <mergeCell ref="A1:B1"/>
    <mergeCell ref="C1:H1"/>
    <mergeCell ref="A2:B2"/>
    <mergeCell ref="C2:H2"/>
    <mergeCell ref="C3:H3"/>
    <mergeCell ref="A4:H4"/>
    <mergeCell ref="A5:H5"/>
    <mergeCell ref="A6:A7"/>
    <mergeCell ref="B6:B7"/>
    <mergeCell ref="C6:F6"/>
    <mergeCell ref="G6:G7"/>
    <mergeCell ref="H6:H7"/>
    <mergeCell ref="A16:B16"/>
    <mergeCell ref="A25:B25"/>
    <mergeCell ref="A34:B34"/>
    <mergeCell ref="A41:C41"/>
    <mergeCell ref="A45:B45"/>
    <mergeCell ref="A53:C53"/>
    <mergeCell ref="A57:B57"/>
    <mergeCell ref="A66:C66"/>
    <mergeCell ref="A71:B71"/>
    <mergeCell ref="A83:B83"/>
    <mergeCell ref="A98:B98"/>
    <mergeCell ref="A100:B100"/>
    <mergeCell ref="A101:B101"/>
    <mergeCell ref="D102:H102"/>
    <mergeCell ref="A103:B103"/>
    <mergeCell ref="E103:H103"/>
    <mergeCell ref="A104:B104"/>
    <mergeCell ref="A105:B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HMT001</cp:lastModifiedBy>
  <cp:lastPrinted>2014-11-17T02:22:55Z</cp:lastPrinted>
  <dcterms:created xsi:type="dcterms:W3CDTF">2014-09-08T01:23:30Z</dcterms:created>
  <dcterms:modified xsi:type="dcterms:W3CDTF">2017-08-17T02:33:37Z</dcterms:modified>
  <cp:category/>
  <cp:version/>
  <cp:contentType/>
  <cp:contentStatus/>
</cp:coreProperties>
</file>